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rnie\Trials 2023\"/>
    </mc:Choice>
  </mc:AlternateContent>
  <xr:revisionPtr revIDLastSave="0" documentId="13_ncr:1_{D5EF4C35-D25A-4D9D-AD7B-23D471C3F762}" xr6:coauthVersionLast="47" xr6:coauthVersionMax="47" xr10:uidLastSave="{00000000-0000-0000-0000-000000000000}"/>
  <bookViews>
    <workbookView xWindow="-120" yWindow="-120" windowWidth="24240" windowHeight="13140" xr2:uid="{D5DF1D4C-E3DE-4750-AC87-D6F4D79221D6}"/>
  </bookViews>
  <sheets>
    <sheet name="Points YTD" sheetId="1" r:id="rId1"/>
  </sheets>
  <externalReferences>
    <externalReference r:id="rId2"/>
    <externalReference r:id="rId3"/>
  </externalReferences>
  <definedNames>
    <definedName name="Classes" localSheetId="0">'[1]Data Entry'!$BR$969:$BR$980</definedName>
    <definedName name="Classes">'[2]Data Entry'!$BX$969:$BX$980</definedName>
    <definedName name="Clubs" localSheetId="0">'[1]Data Entry'!$BU$969:$BU$976</definedName>
    <definedName name="Clubs">'[2]Data Entry'!$CA$969:$CA$976</definedName>
    <definedName name="_xlnm.Print_Area" localSheetId="0">'Points YTD'!$A$1:$T$210</definedName>
    <definedName name="_xlnm.Print_Titles" localSheetId="0">'Points YTD'!$1:$1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5" i="1" l="1"/>
  <c r="AE55" i="1"/>
  <c r="AD55" i="1"/>
  <c r="AC55" i="1"/>
  <c r="AB55" i="1"/>
  <c r="AA55" i="1"/>
  <c r="Z55" i="1"/>
  <c r="Y55" i="1"/>
  <c r="X55" i="1"/>
  <c r="W55" i="1"/>
  <c r="V55" i="1"/>
  <c r="T55" i="1"/>
  <c r="S55" i="1"/>
  <c r="R55" i="1"/>
  <c r="T20" i="1"/>
  <c r="S20" i="1"/>
  <c r="R20" i="1"/>
  <c r="A31" i="1"/>
  <c r="AE31" i="1"/>
  <c r="AD31" i="1"/>
  <c r="AC31" i="1"/>
  <c r="AB31" i="1"/>
  <c r="AA31" i="1"/>
  <c r="Z31" i="1"/>
  <c r="Y31" i="1"/>
  <c r="X31" i="1"/>
  <c r="W31" i="1"/>
  <c r="V31" i="1"/>
  <c r="T31" i="1"/>
  <c r="S31" i="1"/>
  <c r="R31" i="1"/>
  <c r="AE6" i="1"/>
  <c r="AD6" i="1"/>
  <c r="AC6" i="1"/>
  <c r="AB6" i="1"/>
  <c r="AA6" i="1"/>
  <c r="Z6" i="1"/>
  <c r="Y6" i="1"/>
  <c r="X6" i="1"/>
  <c r="W6" i="1"/>
  <c r="V6" i="1"/>
  <c r="T5" i="1"/>
  <c r="S5" i="1"/>
  <c r="R5" i="1"/>
  <c r="A71" i="1"/>
  <c r="AE71" i="1"/>
  <c r="AD71" i="1"/>
  <c r="AC71" i="1"/>
  <c r="AB71" i="1"/>
  <c r="AA71" i="1"/>
  <c r="Z71" i="1"/>
  <c r="Y71" i="1"/>
  <c r="X71" i="1"/>
  <c r="W71" i="1"/>
  <c r="V71" i="1"/>
  <c r="T68" i="1"/>
  <c r="S68" i="1"/>
  <c r="R68" i="1"/>
  <c r="AO55" i="1" l="1"/>
  <c r="AZ55" i="1" s="1"/>
  <c r="AH55" i="1"/>
  <c r="AS55" i="1" s="1"/>
  <c r="AL55" i="1"/>
  <c r="AW55" i="1" s="1"/>
  <c r="U55" i="1"/>
  <c r="AP55" i="1"/>
  <c r="BA55" i="1" s="1"/>
  <c r="AI55" i="1"/>
  <c r="AT55" i="1" s="1"/>
  <c r="AM55" i="1"/>
  <c r="AX55" i="1" s="1"/>
  <c r="AJ55" i="1"/>
  <c r="AU55" i="1" s="1"/>
  <c r="AN55" i="1"/>
  <c r="AY55" i="1" s="1"/>
  <c r="AG55" i="1"/>
  <c r="AR55" i="1" s="1"/>
  <c r="AK55" i="1"/>
  <c r="AV55" i="1" s="1"/>
  <c r="AO31" i="1"/>
  <c r="AZ31" i="1" s="1"/>
  <c r="U31" i="1"/>
  <c r="AH31" i="1"/>
  <c r="AS31" i="1" s="1"/>
  <c r="AP31" i="1"/>
  <c r="BA31" i="1" s="1"/>
  <c r="AI31" i="1"/>
  <c r="AT31" i="1" s="1"/>
  <c r="AM31" i="1"/>
  <c r="AX31" i="1" s="1"/>
  <c r="AL31" i="1"/>
  <c r="AW31" i="1" s="1"/>
  <c r="AJ31" i="1"/>
  <c r="AU31" i="1" s="1"/>
  <c r="AN31" i="1"/>
  <c r="AY31" i="1" s="1"/>
  <c r="AG31" i="1"/>
  <c r="AR31" i="1" s="1"/>
  <c r="AK31" i="1"/>
  <c r="AV31" i="1" s="1"/>
  <c r="AO6" i="1"/>
  <c r="AZ6" i="1" s="1"/>
  <c r="U6" i="1"/>
  <c r="AP6" i="1"/>
  <c r="BA6" i="1" s="1"/>
  <c r="AH6" i="1"/>
  <c r="AS6" i="1" s="1"/>
  <c r="AI6" i="1"/>
  <c r="AT6" i="1" s="1"/>
  <c r="AM6" i="1"/>
  <c r="AX6" i="1" s="1"/>
  <c r="AL6" i="1"/>
  <c r="AW6" i="1" s="1"/>
  <c r="AJ6" i="1"/>
  <c r="AU6" i="1" s="1"/>
  <c r="AN6" i="1"/>
  <c r="AY6" i="1" s="1"/>
  <c r="AG6" i="1"/>
  <c r="AR6" i="1" s="1"/>
  <c r="AK6" i="1"/>
  <c r="AV6" i="1" s="1"/>
  <c r="AO71" i="1"/>
  <c r="AZ71" i="1" s="1"/>
  <c r="AH71" i="1"/>
  <c r="AS71" i="1" s="1"/>
  <c r="AP71" i="1"/>
  <c r="BA71" i="1" s="1"/>
  <c r="U71" i="1"/>
  <c r="AL71" i="1"/>
  <c r="AW71" i="1" s="1"/>
  <c r="AI71" i="1"/>
  <c r="AT71" i="1" s="1"/>
  <c r="AM71" i="1"/>
  <c r="AX71" i="1" s="1"/>
  <c r="AJ71" i="1"/>
  <c r="AU71" i="1" s="1"/>
  <c r="AN71" i="1"/>
  <c r="AY71" i="1" s="1"/>
  <c r="AG71" i="1"/>
  <c r="AR71" i="1" s="1"/>
  <c r="AK71" i="1"/>
  <c r="AV71" i="1" s="1"/>
  <c r="AQ55" i="1" l="1"/>
  <c r="Q55" i="1" s="1"/>
  <c r="AQ31" i="1"/>
  <c r="Q31" i="1" s="1"/>
  <c r="AQ6" i="1"/>
  <c r="AQ71" i="1"/>
  <c r="AE7" i="1" l="1"/>
  <c r="AD7" i="1"/>
  <c r="AC7" i="1"/>
  <c r="AB7" i="1"/>
  <c r="AA7" i="1"/>
  <c r="Z7" i="1"/>
  <c r="Y7" i="1"/>
  <c r="X7" i="1"/>
  <c r="W7" i="1"/>
  <c r="V7" i="1"/>
  <c r="AO7" i="1" l="1"/>
  <c r="AZ7" i="1" s="1"/>
  <c r="AP7" i="1"/>
  <c r="BA7" i="1" s="1"/>
  <c r="U7" i="1"/>
  <c r="AH7" i="1"/>
  <c r="AS7" i="1" s="1"/>
  <c r="AI7" i="1"/>
  <c r="AT7" i="1" s="1"/>
  <c r="AM7" i="1"/>
  <c r="AX7" i="1" s="1"/>
  <c r="AJ7" i="1"/>
  <c r="AU7" i="1" s="1"/>
  <c r="AN7" i="1"/>
  <c r="AY7" i="1" s="1"/>
  <c r="AL7" i="1"/>
  <c r="AW7" i="1" s="1"/>
  <c r="AG7" i="1"/>
  <c r="AR7" i="1" s="1"/>
  <c r="AK7" i="1"/>
  <c r="AV7" i="1" s="1"/>
  <c r="A117" i="1"/>
  <c r="A116" i="1"/>
  <c r="A115" i="1"/>
  <c r="A114" i="1"/>
  <c r="A113" i="1"/>
  <c r="A112" i="1"/>
  <c r="A111" i="1"/>
  <c r="A110" i="1"/>
  <c r="A109" i="1"/>
  <c r="AE116" i="1"/>
  <c r="AD116" i="1"/>
  <c r="AC116" i="1"/>
  <c r="AB116" i="1"/>
  <c r="AA116" i="1"/>
  <c r="Z116" i="1"/>
  <c r="Y116" i="1"/>
  <c r="X116" i="1"/>
  <c r="W116" i="1"/>
  <c r="V116" i="1"/>
  <c r="S115" i="1"/>
  <c r="R115" i="1"/>
  <c r="AE115" i="1"/>
  <c r="AD115" i="1"/>
  <c r="AC115" i="1"/>
  <c r="AB115" i="1"/>
  <c r="AA115" i="1"/>
  <c r="Z115" i="1"/>
  <c r="Y115" i="1"/>
  <c r="X115" i="1"/>
  <c r="W115" i="1"/>
  <c r="V115" i="1"/>
  <c r="S112" i="1"/>
  <c r="R112" i="1"/>
  <c r="AE114" i="1"/>
  <c r="AD114" i="1"/>
  <c r="AC114" i="1"/>
  <c r="AB114" i="1"/>
  <c r="AA114" i="1"/>
  <c r="Z114" i="1"/>
  <c r="Y114" i="1"/>
  <c r="X114" i="1"/>
  <c r="W114" i="1"/>
  <c r="V114" i="1"/>
  <c r="S114" i="1"/>
  <c r="R114" i="1"/>
  <c r="AE113" i="1"/>
  <c r="AD113" i="1"/>
  <c r="AC113" i="1"/>
  <c r="AB113" i="1"/>
  <c r="AA113" i="1"/>
  <c r="Z113" i="1"/>
  <c r="Y113" i="1"/>
  <c r="X113" i="1"/>
  <c r="W113" i="1"/>
  <c r="V113" i="1"/>
  <c r="AH113" i="1" s="1"/>
  <c r="AS113" i="1" s="1"/>
  <c r="S110" i="1"/>
  <c r="R110" i="1"/>
  <c r="AE112" i="1"/>
  <c r="AD112" i="1"/>
  <c r="AC112" i="1"/>
  <c r="AB112" i="1"/>
  <c r="AA112" i="1"/>
  <c r="Z112" i="1"/>
  <c r="Y112" i="1"/>
  <c r="X112" i="1"/>
  <c r="W112" i="1"/>
  <c r="V112" i="1"/>
  <c r="S116" i="1"/>
  <c r="R116" i="1"/>
  <c r="AE111" i="1"/>
  <c r="AD111" i="1"/>
  <c r="AC111" i="1"/>
  <c r="AB111" i="1"/>
  <c r="AA111" i="1"/>
  <c r="Z111" i="1"/>
  <c r="Y111" i="1"/>
  <c r="X111" i="1"/>
  <c r="W111" i="1"/>
  <c r="V111" i="1"/>
  <c r="S113" i="1"/>
  <c r="R113" i="1"/>
  <c r="AE110" i="1"/>
  <c r="AD110" i="1"/>
  <c r="AC110" i="1"/>
  <c r="AB110" i="1"/>
  <c r="AA110" i="1"/>
  <c r="Z110" i="1"/>
  <c r="Y110" i="1"/>
  <c r="X110" i="1"/>
  <c r="W110" i="1"/>
  <c r="V110" i="1"/>
  <c r="S111" i="1"/>
  <c r="R111" i="1"/>
  <c r="AE109" i="1"/>
  <c r="AD109" i="1"/>
  <c r="AC109" i="1"/>
  <c r="AB109" i="1"/>
  <c r="AA109" i="1"/>
  <c r="Z109" i="1"/>
  <c r="Y109" i="1"/>
  <c r="X109" i="1"/>
  <c r="W109" i="1"/>
  <c r="V109" i="1"/>
  <c r="S109" i="1"/>
  <c r="R109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AH114" i="1" l="1"/>
  <c r="AS114" i="1" s="1"/>
  <c r="AH115" i="1"/>
  <c r="AS115" i="1" s="1"/>
  <c r="AH116" i="1"/>
  <c r="AS116" i="1" s="1"/>
  <c r="AQ7" i="1"/>
  <c r="AH110" i="1"/>
  <c r="AS110" i="1" s="1"/>
  <c r="U111" i="1"/>
  <c r="AH112" i="1"/>
  <c r="AS112" i="1" s="1"/>
  <c r="U109" i="1"/>
  <c r="AP110" i="1"/>
  <c r="BA110" i="1" s="1"/>
  <c r="U112" i="1"/>
  <c r="U113" i="1"/>
  <c r="AH109" i="1"/>
  <c r="AS109" i="1" s="1"/>
  <c r="AP109" i="1"/>
  <c r="BA109" i="1" s="1"/>
  <c r="AP113" i="1"/>
  <c r="BA113" i="1" s="1"/>
  <c r="AP115" i="1"/>
  <c r="BA115" i="1" s="1"/>
  <c r="AH111" i="1"/>
  <c r="AS111" i="1" s="1"/>
  <c r="AP112" i="1"/>
  <c r="BA112" i="1" s="1"/>
  <c r="U110" i="1"/>
  <c r="AP111" i="1"/>
  <c r="BA111" i="1" s="1"/>
  <c r="AP114" i="1"/>
  <c r="BA114" i="1" s="1"/>
  <c r="AP116" i="1"/>
  <c r="BA116" i="1" s="1"/>
  <c r="AL109" i="1"/>
  <c r="AW109" i="1" s="1"/>
  <c r="AL110" i="1"/>
  <c r="AW110" i="1" s="1"/>
  <c r="AL111" i="1"/>
  <c r="AW111" i="1" s="1"/>
  <c r="AL115" i="1"/>
  <c r="AW115" i="1" s="1"/>
  <c r="U116" i="1"/>
  <c r="AL116" i="1"/>
  <c r="AW116" i="1" s="1"/>
  <c r="AL112" i="1"/>
  <c r="AW112" i="1" s="1"/>
  <c r="AL113" i="1"/>
  <c r="AW113" i="1" s="1"/>
  <c r="U114" i="1"/>
  <c r="AL114" i="1"/>
  <c r="AW114" i="1" s="1"/>
  <c r="U115" i="1"/>
  <c r="AO109" i="1"/>
  <c r="AZ109" i="1" s="1"/>
  <c r="AO110" i="1"/>
  <c r="AZ110" i="1" s="1"/>
  <c r="AO111" i="1"/>
  <c r="AZ111" i="1" s="1"/>
  <c r="AO112" i="1"/>
  <c r="AZ112" i="1" s="1"/>
  <c r="AO113" i="1"/>
  <c r="AZ113" i="1" s="1"/>
  <c r="AO114" i="1"/>
  <c r="AZ114" i="1" s="1"/>
  <c r="AO115" i="1"/>
  <c r="AZ115" i="1" s="1"/>
  <c r="AO116" i="1"/>
  <c r="AZ116" i="1" s="1"/>
  <c r="AM109" i="1"/>
  <c r="AX109" i="1" s="1"/>
  <c r="AI110" i="1"/>
  <c r="AT110" i="1" s="1"/>
  <c r="AI111" i="1"/>
  <c r="AT111" i="1" s="1"/>
  <c r="AI112" i="1"/>
  <c r="AT112" i="1" s="1"/>
  <c r="AM113" i="1"/>
  <c r="AX113" i="1" s="1"/>
  <c r="AM114" i="1"/>
  <c r="AX114" i="1" s="1"/>
  <c r="AM115" i="1"/>
  <c r="AX115" i="1" s="1"/>
  <c r="AI109" i="1"/>
  <c r="AT109" i="1" s="1"/>
  <c r="AM110" i="1"/>
  <c r="AX110" i="1" s="1"/>
  <c r="AM112" i="1"/>
  <c r="AX112" i="1" s="1"/>
  <c r="AI115" i="1"/>
  <c r="AT115" i="1" s="1"/>
  <c r="AM116" i="1"/>
  <c r="AX116" i="1" s="1"/>
  <c r="AJ109" i="1"/>
  <c r="AU109" i="1" s="1"/>
  <c r="AN109" i="1"/>
  <c r="AY109" i="1" s="1"/>
  <c r="AJ110" i="1"/>
  <c r="AU110" i="1" s="1"/>
  <c r="AN110" i="1"/>
  <c r="AY110" i="1" s="1"/>
  <c r="AJ111" i="1"/>
  <c r="AU111" i="1" s="1"/>
  <c r="AN111" i="1"/>
  <c r="AY111" i="1" s="1"/>
  <c r="AJ112" i="1"/>
  <c r="AU112" i="1" s="1"/>
  <c r="AN112" i="1"/>
  <c r="AY112" i="1" s="1"/>
  <c r="AJ113" i="1"/>
  <c r="AU113" i="1" s="1"/>
  <c r="AN113" i="1"/>
  <c r="AY113" i="1" s="1"/>
  <c r="AJ114" i="1"/>
  <c r="AU114" i="1" s="1"/>
  <c r="AN114" i="1"/>
  <c r="AY114" i="1" s="1"/>
  <c r="AJ115" i="1"/>
  <c r="AU115" i="1" s="1"/>
  <c r="AN115" i="1"/>
  <c r="AY115" i="1" s="1"/>
  <c r="AJ116" i="1"/>
  <c r="AU116" i="1" s="1"/>
  <c r="AN116" i="1"/>
  <c r="AY116" i="1" s="1"/>
  <c r="AM111" i="1"/>
  <c r="AX111" i="1" s="1"/>
  <c r="AI113" i="1"/>
  <c r="AT113" i="1" s="1"/>
  <c r="AI114" i="1"/>
  <c r="AT114" i="1" s="1"/>
  <c r="AI116" i="1"/>
  <c r="AT116" i="1" s="1"/>
  <c r="AG109" i="1"/>
  <c r="AR109" i="1" s="1"/>
  <c r="AK109" i="1"/>
  <c r="AV109" i="1" s="1"/>
  <c r="AG110" i="1"/>
  <c r="AR110" i="1" s="1"/>
  <c r="AK110" i="1"/>
  <c r="AV110" i="1" s="1"/>
  <c r="AG111" i="1"/>
  <c r="AR111" i="1" s="1"/>
  <c r="AK111" i="1"/>
  <c r="AV111" i="1" s="1"/>
  <c r="AG112" i="1"/>
  <c r="AR112" i="1" s="1"/>
  <c r="AK112" i="1"/>
  <c r="AV112" i="1" s="1"/>
  <c r="AG113" i="1"/>
  <c r="AR113" i="1" s="1"/>
  <c r="AK113" i="1"/>
  <c r="AV113" i="1" s="1"/>
  <c r="AG114" i="1"/>
  <c r="AR114" i="1" s="1"/>
  <c r="AK114" i="1"/>
  <c r="AV114" i="1" s="1"/>
  <c r="AG115" i="1"/>
  <c r="AR115" i="1" s="1"/>
  <c r="AK115" i="1"/>
  <c r="AV115" i="1" s="1"/>
  <c r="AG116" i="1"/>
  <c r="AR116" i="1" s="1"/>
  <c r="AK116" i="1"/>
  <c r="AV116" i="1" s="1"/>
  <c r="AQ112" i="1" l="1"/>
  <c r="AQ116" i="1"/>
  <c r="AQ114" i="1"/>
  <c r="AQ110" i="1"/>
  <c r="AQ113" i="1"/>
  <c r="AQ111" i="1"/>
  <c r="AQ109" i="1"/>
  <c r="Q109" i="1" s="1"/>
  <c r="AQ115" i="1"/>
  <c r="Q111" i="1" l="1"/>
  <c r="Q113" i="1"/>
  <c r="Q114" i="1"/>
  <c r="Q112" i="1"/>
  <c r="Q115" i="1"/>
  <c r="Q110" i="1"/>
  <c r="Q116" i="1"/>
  <c r="T14" i="1" l="1"/>
  <c r="S14" i="1"/>
  <c r="R14" i="1"/>
  <c r="A88" i="1"/>
  <c r="AE88" i="1"/>
  <c r="AD88" i="1"/>
  <c r="AC88" i="1"/>
  <c r="AB88" i="1"/>
  <c r="AA88" i="1"/>
  <c r="Z88" i="1"/>
  <c r="Y88" i="1"/>
  <c r="X88" i="1"/>
  <c r="W88" i="1"/>
  <c r="V88" i="1"/>
  <c r="T78" i="1"/>
  <c r="S78" i="1"/>
  <c r="R78" i="1"/>
  <c r="T83" i="1"/>
  <c r="S83" i="1"/>
  <c r="R83" i="1"/>
  <c r="AE72" i="1"/>
  <c r="AD72" i="1"/>
  <c r="AC72" i="1"/>
  <c r="AB72" i="1"/>
  <c r="AA72" i="1"/>
  <c r="Z72" i="1"/>
  <c r="Y72" i="1"/>
  <c r="X72" i="1"/>
  <c r="W72" i="1"/>
  <c r="V72" i="1"/>
  <c r="T71" i="1"/>
  <c r="S71" i="1"/>
  <c r="R71" i="1"/>
  <c r="AE70" i="1"/>
  <c r="AD70" i="1"/>
  <c r="AC70" i="1"/>
  <c r="AB70" i="1"/>
  <c r="AA70" i="1"/>
  <c r="Z70" i="1"/>
  <c r="Y70" i="1"/>
  <c r="X70" i="1"/>
  <c r="W70" i="1"/>
  <c r="V70" i="1"/>
  <c r="T72" i="1"/>
  <c r="S72" i="1"/>
  <c r="R72" i="1"/>
  <c r="A70" i="1"/>
  <c r="A54" i="1"/>
  <c r="A95" i="1"/>
  <c r="T94" i="1"/>
  <c r="S94" i="1"/>
  <c r="R94" i="1"/>
  <c r="AE99" i="1"/>
  <c r="AD99" i="1"/>
  <c r="AC99" i="1"/>
  <c r="AB99" i="1"/>
  <c r="AA99" i="1"/>
  <c r="Z99" i="1"/>
  <c r="Y99" i="1"/>
  <c r="X99" i="1"/>
  <c r="W99" i="1"/>
  <c r="V99" i="1"/>
  <c r="AO88" i="1" l="1"/>
  <c r="AZ88" i="1" s="1"/>
  <c r="AP88" i="1"/>
  <c r="BA88" i="1" s="1"/>
  <c r="AN88" i="1"/>
  <c r="AY88" i="1" s="1"/>
  <c r="AJ88" i="1"/>
  <c r="AU88" i="1" s="1"/>
  <c r="U88" i="1"/>
  <c r="AH88" i="1"/>
  <c r="AS88" i="1" s="1"/>
  <c r="AL88" i="1"/>
  <c r="AW88" i="1" s="1"/>
  <c r="AI88" i="1"/>
  <c r="AT88" i="1" s="1"/>
  <c r="AM88" i="1"/>
  <c r="AX88" i="1" s="1"/>
  <c r="AG88" i="1"/>
  <c r="AR88" i="1" s="1"/>
  <c r="AK88" i="1"/>
  <c r="AV88" i="1" s="1"/>
  <c r="AN70" i="1"/>
  <c r="AY70" i="1" s="1"/>
  <c r="AN72" i="1"/>
  <c r="AY72" i="1" s="1"/>
  <c r="AL72" i="1"/>
  <c r="AW72" i="1" s="1"/>
  <c r="AG72" i="1"/>
  <c r="AR72" i="1" s="1"/>
  <c r="AH72" i="1"/>
  <c r="AS72" i="1" s="1"/>
  <c r="AL70" i="1"/>
  <c r="AW70" i="1" s="1"/>
  <c r="AG70" i="1"/>
  <c r="AR70" i="1" s="1"/>
  <c r="AH70" i="1"/>
  <c r="AS70" i="1" s="1"/>
  <c r="AK70" i="1"/>
  <c r="AV70" i="1" s="1"/>
  <c r="AO70" i="1"/>
  <c r="AZ70" i="1" s="1"/>
  <c r="AO72" i="1"/>
  <c r="AZ72" i="1" s="1"/>
  <c r="AP70" i="1"/>
  <c r="BA70" i="1" s="1"/>
  <c r="AP72" i="1"/>
  <c r="BA72" i="1" s="1"/>
  <c r="AI70" i="1"/>
  <c r="AT70" i="1" s="1"/>
  <c r="AM70" i="1"/>
  <c r="AX70" i="1" s="1"/>
  <c r="AI72" i="1"/>
  <c r="AT72" i="1" s="1"/>
  <c r="AM72" i="1"/>
  <c r="AX72" i="1" s="1"/>
  <c r="AK72" i="1"/>
  <c r="AV72" i="1" s="1"/>
  <c r="U70" i="1"/>
  <c r="U72" i="1"/>
  <c r="AJ70" i="1"/>
  <c r="AU70" i="1" s="1"/>
  <c r="AJ72" i="1"/>
  <c r="AU72" i="1" s="1"/>
  <c r="U99" i="1"/>
  <c r="AO99" i="1"/>
  <c r="AZ99" i="1" s="1"/>
  <c r="AP99" i="1"/>
  <c r="BA99" i="1" s="1"/>
  <c r="AH99" i="1"/>
  <c r="AS99" i="1" s="1"/>
  <c r="AL99" i="1"/>
  <c r="AW99" i="1" s="1"/>
  <c r="AI99" i="1"/>
  <c r="AT99" i="1" s="1"/>
  <c r="AM99" i="1"/>
  <c r="AX99" i="1" s="1"/>
  <c r="AJ99" i="1"/>
  <c r="AU99" i="1" s="1"/>
  <c r="AN99" i="1"/>
  <c r="AY99" i="1" s="1"/>
  <c r="AG99" i="1"/>
  <c r="AR99" i="1" s="1"/>
  <c r="AK99" i="1"/>
  <c r="AV99" i="1" s="1"/>
  <c r="AQ88" i="1" l="1"/>
  <c r="AQ72" i="1"/>
  <c r="AQ70" i="1"/>
  <c r="AQ99" i="1"/>
  <c r="A81" i="1" l="1"/>
  <c r="A76" i="1"/>
  <c r="AE68" i="1"/>
  <c r="AD68" i="1"/>
  <c r="AC68" i="1"/>
  <c r="AB68" i="1"/>
  <c r="AA68" i="1"/>
  <c r="Z68" i="1"/>
  <c r="Y68" i="1"/>
  <c r="X68" i="1"/>
  <c r="W68" i="1"/>
  <c r="V68" i="1"/>
  <c r="T66" i="1"/>
  <c r="S66" i="1"/>
  <c r="R66" i="1"/>
  <c r="R65" i="1"/>
  <c r="S65" i="1"/>
  <c r="T65" i="1"/>
  <c r="V67" i="1"/>
  <c r="AG67" i="1" s="1"/>
  <c r="AR67" i="1" s="1"/>
  <c r="W67" i="1"/>
  <c r="X67" i="1"/>
  <c r="Y67" i="1"/>
  <c r="Z67" i="1"/>
  <c r="AA67" i="1"/>
  <c r="AB67" i="1"/>
  <c r="AC67" i="1"/>
  <c r="AD67" i="1"/>
  <c r="AE67" i="1"/>
  <c r="A60" i="1"/>
  <c r="A72" i="1"/>
  <c r="A38" i="1"/>
  <c r="A42" i="1"/>
  <c r="T96" i="1"/>
  <c r="S96" i="1"/>
  <c r="R96" i="1"/>
  <c r="T85" i="1"/>
  <c r="S85" i="1"/>
  <c r="R85" i="1"/>
  <c r="T77" i="1"/>
  <c r="S77" i="1"/>
  <c r="R77" i="1"/>
  <c r="T61" i="1"/>
  <c r="S61" i="1"/>
  <c r="R61" i="1"/>
  <c r="T32" i="1"/>
  <c r="S32" i="1"/>
  <c r="R32" i="1"/>
  <c r="T28" i="1"/>
  <c r="S28" i="1"/>
  <c r="R28" i="1"/>
  <c r="T29" i="1"/>
  <c r="S29" i="1"/>
  <c r="R29" i="1"/>
  <c r="T27" i="1"/>
  <c r="S27" i="1"/>
  <c r="R27" i="1"/>
  <c r="T26" i="1"/>
  <c r="S26" i="1"/>
  <c r="R26" i="1"/>
  <c r="T25" i="1"/>
  <c r="S25" i="1"/>
  <c r="R25" i="1"/>
  <c r="T30" i="1"/>
  <c r="S30" i="1"/>
  <c r="R30" i="1"/>
  <c r="T12" i="1"/>
  <c r="S12" i="1"/>
  <c r="R12" i="1"/>
  <c r="T19" i="1"/>
  <c r="S19" i="1"/>
  <c r="R19" i="1"/>
  <c r="T15" i="1"/>
  <c r="S15" i="1"/>
  <c r="R15" i="1"/>
  <c r="T18" i="1"/>
  <c r="S18" i="1"/>
  <c r="R18" i="1"/>
  <c r="T11" i="1"/>
  <c r="S11" i="1"/>
  <c r="R11" i="1"/>
  <c r="T17" i="1"/>
  <c r="S17" i="1"/>
  <c r="R17" i="1"/>
  <c r="T13" i="1"/>
  <c r="S13" i="1"/>
  <c r="R13" i="1"/>
  <c r="T16" i="1"/>
  <c r="S16" i="1"/>
  <c r="R16" i="1"/>
  <c r="AE94" i="1"/>
  <c r="AD94" i="1"/>
  <c r="AC94" i="1"/>
  <c r="AB94" i="1"/>
  <c r="AA94" i="1"/>
  <c r="Z94" i="1"/>
  <c r="Y94" i="1"/>
  <c r="X94" i="1"/>
  <c r="W94" i="1"/>
  <c r="V94" i="1"/>
  <c r="AE78" i="1"/>
  <c r="AD78" i="1"/>
  <c r="AC78" i="1"/>
  <c r="AB78" i="1"/>
  <c r="AA78" i="1"/>
  <c r="Z78" i="1"/>
  <c r="Y78" i="1"/>
  <c r="X78" i="1"/>
  <c r="W78" i="1"/>
  <c r="V78" i="1"/>
  <c r="AE77" i="1"/>
  <c r="AD77" i="1"/>
  <c r="AC77" i="1"/>
  <c r="AB77" i="1"/>
  <c r="AA77" i="1"/>
  <c r="Z77" i="1"/>
  <c r="Y77" i="1"/>
  <c r="X77" i="1"/>
  <c r="W77" i="1"/>
  <c r="V77" i="1"/>
  <c r="AE63" i="1"/>
  <c r="AD63" i="1"/>
  <c r="AC63" i="1"/>
  <c r="AB63" i="1"/>
  <c r="AA63" i="1"/>
  <c r="Z63" i="1"/>
  <c r="Y63" i="1"/>
  <c r="X63" i="1"/>
  <c r="W63" i="1"/>
  <c r="V63" i="1"/>
  <c r="A65" i="1"/>
  <c r="A66" i="1"/>
  <c r="A69" i="1"/>
  <c r="A96" i="1"/>
  <c r="A77" i="1"/>
  <c r="A82" i="1"/>
  <c r="A11" i="1"/>
  <c r="A32" i="1"/>
  <c r="A30" i="1"/>
  <c r="A29" i="1"/>
  <c r="A28" i="1"/>
  <c r="A27" i="1"/>
  <c r="A26" i="1"/>
  <c r="A25" i="1"/>
  <c r="AE32" i="1"/>
  <c r="AD32" i="1"/>
  <c r="AC32" i="1"/>
  <c r="AB32" i="1"/>
  <c r="AA32" i="1"/>
  <c r="Z32" i="1"/>
  <c r="Y32" i="1"/>
  <c r="X32" i="1"/>
  <c r="W32" i="1"/>
  <c r="V32" i="1"/>
  <c r="AE30" i="1"/>
  <c r="AD30" i="1"/>
  <c r="AC30" i="1"/>
  <c r="AB30" i="1"/>
  <c r="AA30" i="1"/>
  <c r="Z30" i="1"/>
  <c r="Y30" i="1"/>
  <c r="X30" i="1"/>
  <c r="W30" i="1"/>
  <c r="V30" i="1"/>
  <c r="AE29" i="1"/>
  <c r="AD29" i="1"/>
  <c r="AC29" i="1"/>
  <c r="AB29" i="1"/>
  <c r="AA29" i="1"/>
  <c r="Z29" i="1"/>
  <c r="Y29" i="1"/>
  <c r="X29" i="1"/>
  <c r="W29" i="1"/>
  <c r="V29" i="1"/>
  <c r="AE28" i="1"/>
  <c r="AD28" i="1"/>
  <c r="AC28" i="1"/>
  <c r="AB28" i="1"/>
  <c r="AA28" i="1"/>
  <c r="Z28" i="1"/>
  <c r="Y28" i="1"/>
  <c r="X28" i="1"/>
  <c r="W28" i="1"/>
  <c r="V28" i="1"/>
  <c r="AE27" i="1"/>
  <c r="AD27" i="1"/>
  <c r="AC27" i="1"/>
  <c r="AB27" i="1"/>
  <c r="AA27" i="1"/>
  <c r="Z27" i="1"/>
  <c r="Y27" i="1"/>
  <c r="X27" i="1"/>
  <c r="W27" i="1"/>
  <c r="V27" i="1"/>
  <c r="AE26" i="1"/>
  <c r="AD26" i="1"/>
  <c r="AC26" i="1"/>
  <c r="AB26" i="1"/>
  <c r="AA26" i="1"/>
  <c r="Z26" i="1"/>
  <c r="Y26" i="1"/>
  <c r="X26" i="1"/>
  <c r="W26" i="1"/>
  <c r="V26" i="1"/>
  <c r="AE25" i="1"/>
  <c r="AD25" i="1"/>
  <c r="AC25" i="1"/>
  <c r="AB25" i="1"/>
  <c r="AA25" i="1"/>
  <c r="Z25" i="1"/>
  <c r="Y25" i="1"/>
  <c r="X25" i="1"/>
  <c r="W25" i="1"/>
  <c r="V25" i="1"/>
  <c r="P24" i="1"/>
  <c r="O24" i="1"/>
  <c r="N24" i="1"/>
  <c r="M24" i="1"/>
  <c r="L24" i="1"/>
  <c r="K24" i="1"/>
  <c r="J24" i="1"/>
  <c r="I24" i="1"/>
  <c r="H24" i="1"/>
  <c r="G24" i="1"/>
  <c r="F24" i="1"/>
  <c r="E24" i="1"/>
  <c r="P23" i="1"/>
  <c r="O23" i="1"/>
  <c r="N23" i="1"/>
  <c r="M23" i="1"/>
  <c r="L23" i="1"/>
  <c r="K23" i="1"/>
  <c r="J23" i="1"/>
  <c r="I23" i="1"/>
  <c r="H23" i="1"/>
  <c r="G23" i="1"/>
  <c r="F23" i="1"/>
  <c r="E23" i="1"/>
  <c r="T99" i="1"/>
  <c r="S99" i="1"/>
  <c r="R99" i="1"/>
  <c r="AL68" i="1" l="1"/>
  <c r="AW68" i="1" s="1"/>
  <c r="AI67" i="1"/>
  <c r="AT67" i="1" s="1"/>
  <c r="AO68" i="1"/>
  <c r="AZ68" i="1" s="1"/>
  <c r="AM67" i="1"/>
  <c r="AX67" i="1" s="1"/>
  <c r="U68" i="1"/>
  <c r="AK67" i="1"/>
  <c r="AV67" i="1" s="1"/>
  <c r="AH68" i="1"/>
  <c r="AS68" i="1" s="1"/>
  <c r="AP68" i="1"/>
  <c r="BA68" i="1" s="1"/>
  <c r="AI68" i="1"/>
  <c r="AT68" i="1" s="1"/>
  <c r="AM68" i="1"/>
  <c r="AX68" i="1" s="1"/>
  <c r="AJ68" i="1"/>
  <c r="AU68" i="1" s="1"/>
  <c r="AN68" i="1"/>
  <c r="AY68" i="1" s="1"/>
  <c r="AG68" i="1"/>
  <c r="AR68" i="1" s="1"/>
  <c r="AK68" i="1"/>
  <c r="AV68" i="1" s="1"/>
  <c r="U67" i="1"/>
  <c r="AL67" i="1"/>
  <c r="AW67" i="1" s="1"/>
  <c r="AH67" i="1"/>
  <c r="AS67" i="1" s="1"/>
  <c r="AN67" i="1"/>
  <c r="AY67" i="1" s="1"/>
  <c r="AJ67" i="1"/>
  <c r="AU67" i="1" s="1"/>
  <c r="AP67" i="1"/>
  <c r="BA67" i="1" s="1"/>
  <c r="AO67" i="1"/>
  <c r="AZ67" i="1" s="1"/>
  <c r="AH77" i="1"/>
  <c r="AS77" i="1" s="1"/>
  <c r="AH63" i="1"/>
  <c r="AS63" i="1" s="1"/>
  <c r="U63" i="1"/>
  <c r="U78" i="1"/>
  <c r="AH78" i="1"/>
  <c r="AS78" i="1" s="1"/>
  <c r="AH94" i="1"/>
  <c r="AS94" i="1" s="1"/>
  <c r="U94" i="1"/>
  <c r="U77" i="1"/>
  <c r="AP78" i="1"/>
  <c r="BA78" i="1" s="1"/>
  <c r="AO78" i="1"/>
  <c r="AZ78" i="1" s="1"/>
  <c r="AP63" i="1"/>
  <c r="BA63" i="1" s="1"/>
  <c r="AO63" i="1"/>
  <c r="AZ63" i="1" s="1"/>
  <c r="AI94" i="1"/>
  <c r="AT94" i="1" s="1"/>
  <c r="AG94" i="1"/>
  <c r="AR94" i="1" s="1"/>
  <c r="AI78" i="1"/>
  <c r="AT78" i="1" s="1"/>
  <c r="AM78" i="1"/>
  <c r="AX78" i="1" s="1"/>
  <c r="AL78" i="1"/>
  <c r="AW78" i="1" s="1"/>
  <c r="AJ78" i="1"/>
  <c r="AU78" i="1" s="1"/>
  <c r="AN78" i="1"/>
  <c r="AY78" i="1" s="1"/>
  <c r="AG77" i="1"/>
  <c r="AR77" i="1" s="1"/>
  <c r="AG78" i="1"/>
  <c r="AR78" i="1" s="1"/>
  <c r="AK78" i="1"/>
  <c r="AV78" i="1" s="1"/>
  <c r="AL63" i="1"/>
  <c r="AW63" i="1" s="1"/>
  <c r="AI63" i="1"/>
  <c r="AT63" i="1" s="1"/>
  <c r="AM63" i="1"/>
  <c r="AX63" i="1" s="1"/>
  <c r="AJ63" i="1"/>
  <c r="AU63" i="1" s="1"/>
  <c r="AN63" i="1"/>
  <c r="AY63" i="1" s="1"/>
  <c r="AG63" i="1"/>
  <c r="AR63" i="1" s="1"/>
  <c r="AK63" i="1"/>
  <c r="AV63" i="1" s="1"/>
  <c r="U32" i="1"/>
  <c r="U30" i="1"/>
  <c r="AL27" i="1"/>
  <c r="AW27" i="1" s="1"/>
  <c r="AP29" i="1"/>
  <c r="BA29" i="1" s="1"/>
  <c r="AP28" i="1"/>
  <c r="BA28" i="1" s="1"/>
  <c r="AP32" i="1"/>
  <c r="BA32" i="1" s="1"/>
  <c r="AP30" i="1"/>
  <c r="BA30" i="1" s="1"/>
  <c r="U26" i="1"/>
  <c r="U27" i="1"/>
  <c r="U29" i="1"/>
  <c r="AO28" i="1"/>
  <c r="AZ28" i="1" s="1"/>
  <c r="AO29" i="1"/>
  <c r="AZ29" i="1" s="1"/>
  <c r="AO30" i="1"/>
  <c r="AZ30" i="1" s="1"/>
  <c r="AO32" i="1"/>
  <c r="AZ32" i="1" s="1"/>
  <c r="U25" i="1"/>
  <c r="U28" i="1"/>
  <c r="AO27" i="1"/>
  <c r="AZ27" i="1" s="1"/>
  <c r="AH26" i="1"/>
  <c r="AS26" i="1" s="1"/>
  <c r="AH27" i="1"/>
  <c r="AS27" i="1" s="1"/>
  <c r="AH28" i="1"/>
  <c r="AS28" i="1" s="1"/>
  <c r="AH29" i="1"/>
  <c r="AS29" i="1" s="1"/>
  <c r="AH30" i="1"/>
  <c r="AS30" i="1" s="1"/>
  <c r="AH32" i="1"/>
  <c r="AS32" i="1" s="1"/>
  <c r="AP27" i="1"/>
  <c r="BA27" i="1" s="1"/>
  <c r="AL28" i="1"/>
  <c r="AW28" i="1" s="1"/>
  <c r="AL29" i="1"/>
  <c r="AW29" i="1" s="1"/>
  <c r="AL30" i="1"/>
  <c r="AW30" i="1" s="1"/>
  <c r="AI27" i="1"/>
  <c r="AT27" i="1" s="1"/>
  <c r="AI28" i="1"/>
  <c r="AT28" i="1" s="1"/>
  <c r="AI29" i="1"/>
  <c r="AT29" i="1" s="1"/>
  <c r="AI30" i="1"/>
  <c r="AT30" i="1" s="1"/>
  <c r="AI32" i="1"/>
  <c r="AT32" i="1" s="1"/>
  <c r="AJ27" i="1"/>
  <c r="AU27" i="1" s="1"/>
  <c r="AN27" i="1"/>
  <c r="AY27" i="1" s="1"/>
  <c r="AJ28" i="1"/>
  <c r="AU28" i="1" s="1"/>
  <c r="AN28" i="1"/>
  <c r="AY28" i="1" s="1"/>
  <c r="AJ29" i="1"/>
  <c r="AU29" i="1" s="1"/>
  <c r="AN29" i="1"/>
  <c r="AY29" i="1" s="1"/>
  <c r="AJ30" i="1"/>
  <c r="AU30" i="1" s="1"/>
  <c r="AN30" i="1"/>
  <c r="AY30" i="1" s="1"/>
  <c r="AJ32" i="1"/>
  <c r="AU32" i="1" s="1"/>
  <c r="AN32" i="1"/>
  <c r="AY32" i="1" s="1"/>
  <c r="AL32" i="1"/>
  <c r="AW32" i="1" s="1"/>
  <c r="AI26" i="1"/>
  <c r="AT26" i="1" s="1"/>
  <c r="AM27" i="1"/>
  <c r="AX27" i="1" s="1"/>
  <c r="AM28" i="1"/>
  <c r="AX28" i="1" s="1"/>
  <c r="AM29" i="1"/>
  <c r="AX29" i="1" s="1"/>
  <c r="AM30" i="1"/>
  <c r="AX30" i="1" s="1"/>
  <c r="AM32" i="1"/>
  <c r="AX32" i="1" s="1"/>
  <c r="AG25" i="1"/>
  <c r="AR25" i="1" s="1"/>
  <c r="AG26" i="1"/>
  <c r="AR26" i="1" s="1"/>
  <c r="AG27" i="1"/>
  <c r="AR27" i="1" s="1"/>
  <c r="AK27" i="1"/>
  <c r="AV27" i="1" s="1"/>
  <c r="AG28" i="1"/>
  <c r="AR28" i="1" s="1"/>
  <c r="AK28" i="1"/>
  <c r="AV28" i="1" s="1"/>
  <c r="AG29" i="1"/>
  <c r="AR29" i="1" s="1"/>
  <c r="AK29" i="1"/>
  <c r="AV29" i="1" s="1"/>
  <c r="AG30" i="1"/>
  <c r="AR30" i="1" s="1"/>
  <c r="AK30" i="1"/>
  <c r="AV30" i="1" s="1"/>
  <c r="AG32" i="1"/>
  <c r="AR32" i="1" s="1"/>
  <c r="AK32" i="1"/>
  <c r="AV32" i="1" s="1"/>
  <c r="AJ26" i="1" l="1"/>
  <c r="AH25" i="1"/>
  <c r="AJ94" i="1"/>
  <c r="AU94" i="1" s="1"/>
  <c r="AI77" i="1"/>
  <c r="AT77" i="1" s="1"/>
  <c r="AQ67" i="1"/>
  <c r="AQ68" i="1"/>
  <c r="AQ78" i="1"/>
  <c r="AQ63" i="1"/>
  <c r="AQ30" i="1"/>
  <c r="AQ28" i="1"/>
  <c r="AQ32" i="1"/>
  <c r="AQ29" i="1"/>
  <c r="AQ27" i="1"/>
  <c r="AU26" i="1" l="1"/>
  <c r="AK26" i="1"/>
  <c r="AL26" i="1" s="1"/>
  <c r="AW26" i="1" s="1"/>
  <c r="AS25" i="1"/>
  <c r="AI25" i="1"/>
  <c r="AJ25" i="1" s="1"/>
  <c r="AU25" i="1" s="1"/>
  <c r="AK94" i="1"/>
  <c r="AV94" i="1" s="1"/>
  <c r="AJ77" i="1"/>
  <c r="AK77" i="1" s="1"/>
  <c r="AV77" i="1" s="1"/>
  <c r="Q71" i="1"/>
  <c r="Q28" i="1"/>
  <c r="Q30" i="1"/>
  <c r="Q32" i="1"/>
  <c r="Q29" i="1"/>
  <c r="Q27" i="1"/>
  <c r="AV26" i="1" l="1"/>
  <c r="AM26" i="1"/>
  <c r="AX26" i="1" s="1"/>
  <c r="AT25" i="1"/>
  <c r="AK25" i="1"/>
  <c r="AL94" i="1"/>
  <c r="AU77" i="1"/>
  <c r="AL77" i="1"/>
  <c r="AM77" i="1" s="1"/>
  <c r="AX77" i="1" s="1"/>
  <c r="A62" i="1"/>
  <c r="A97" i="1"/>
  <c r="A92" i="1"/>
  <c r="A101" i="1"/>
  <c r="A86" i="1"/>
  <c r="A61" i="1"/>
  <c r="A5" i="1"/>
  <c r="A37" i="1"/>
  <c r="A40" i="1"/>
  <c r="A41" i="1"/>
  <c r="A43" i="1"/>
  <c r="A44" i="1"/>
  <c r="A45" i="1"/>
  <c r="A36" i="1"/>
  <c r="AN26" i="1" l="1"/>
  <c r="AY26" i="1" s="1"/>
  <c r="AV25" i="1"/>
  <c r="AL25" i="1"/>
  <c r="AW94" i="1"/>
  <c r="AM94" i="1"/>
  <c r="AX94" i="1" s="1"/>
  <c r="AW77" i="1"/>
  <c r="AN77" i="1"/>
  <c r="A51" i="1"/>
  <c r="AO26" i="1" l="1"/>
  <c r="AZ26" i="1" s="1"/>
  <c r="AW25" i="1"/>
  <c r="AM25" i="1"/>
  <c r="AN94" i="1"/>
  <c r="AY94" i="1" s="1"/>
  <c r="AY77" i="1"/>
  <c r="AO77" i="1"/>
  <c r="AZ77" i="1" s="1"/>
  <c r="AE18" i="1"/>
  <c r="AD18" i="1"/>
  <c r="AC18" i="1"/>
  <c r="AB18" i="1"/>
  <c r="AA18" i="1"/>
  <c r="Z18" i="1"/>
  <c r="Y18" i="1"/>
  <c r="X18" i="1"/>
  <c r="W18" i="1"/>
  <c r="V18" i="1"/>
  <c r="A19" i="1"/>
  <c r="AP26" i="1" l="1"/>
  <c r="BA26" i="1" s="1"/>
  <c r="AQ26" i="1" s="1"/>
  <c r="Q26" i="1" s="1"/>
  <c r="AX25" i="1"/>
  <c r="AN25" i="1"/>
  <c r="AO94" i="1"/>
  <c r="AZ94" i="1" s="1"/>
  <c r="AP77" i="1"/>
  <c r="BA77" i="1" s="1"/>
  <c r="AQ77" i="1" s="1"/>
  <c r="AL18" i="1"/>
  <c r="AW18" i="1" s="1"/>
  <c r="AO18" i="1"/>
  <c r="AZ18" i="1" s="1"/>
  <c r="AH18" i="1"/>
  <c r="AS18" i="1" s="1"/>
  <c r="AP18" i="1"/>
  <c r="BA18" i="1" s="1"/>
  <c r="AI18" i="1"/>
  <c r="AT18" i="1" s="1"/>
  <c r="AM18" i="1"/>
  <c r="AX18" i="1" s="1"/>
  <c r="AJ18" i="1"/>
  <c r="AU18" i="1" s="1"/>
  <c r="AN18" i="1"/>
  <c r="AY18" i="1" s="1"/>
  <c r="U18" i="1"/>
  <c r="AG18" i="1"/>
  <c r="AR18" i="1" s="1"/>
  <c r="AK18" i="1"/>
  <c r="AV18" i="1" s="1"/>
  <c r="AP94" i="1" l="1"/>
  <c r="BA94" i="1" s="1"/>
  <c r="AQ94" i="1" s="1"/>
  <c r="AY25" i="1"/>
  <c r="AO25" i="1"/>
  <c r="AZ25" i="1" s="1"/>
  <c r="AQ18" i="1"/>
  <c r="AP25" i="1" l="1"/>
  <c r="BA25" i="1" s="1"/>
  <c r="AQ25" i="1" s="1"/>
  <c r="Q25" i="1" s="1"/>
  <c r="T44" i="1"/>
  <c r="S44" i="1"/>
  <c r="R44" i="1"/>
  <c r="T42" i="1"/>
  <c r="S42" i="1"/>
  <c r="R42" i="1"/>
  <c r="AE101" i="1" l="1"/>
  <c r="AD101" i="1"/>
  <c r="AC101" i="1"/>
  <c r="AB101" i="1"/>
  <c r="AA101" i="1"/>
  <c r="Z101" i="1"/>
  <c r="Y101" i="1"/>
  <c r="X101" i="1"/>
  <c r="W101" i="1"/>
  <c r="V101" i="1"/>
  <c r="AE100" i="1"/>
  <c r="AD100" i="1"/>
  <c r="AC100" i="1"/>
  <c r="AB100" i="1"/>
  <c r="AA100" i="1"/>
  <c r="Z100" i="1"/>
  <c r="Y100" i="1"/>
  <c r="X100" i="1"/>
  <c r="W100" i="1"/>
  <c r="V100" i="1"/>
  <c r="AE86" i="1"/>
  <c r="AD86" i="1"/>
  <c r="AC86" i="1"/>
  <c r="AB86" i="1"/>
  <c r="AA86" i="1"/>
  <c r="Z86" i="1"/>
  <c r="Y86" i="1"/>
  <c r="X86" i="1"/>
  <c r="W86" i="1"/>
  <c r="V86" i="1"/>
  <c r="AE85" i="1"/>
  <c r="AD85" i="1"/>
  <c r="AC85" i="1"/>
  <c r="AB85" i="1"/>
  <c r="AA85" i="1"/>
  <c r="Z85" i="1"/>
  <c r="Y85" i="1"/>
  <c r="X85" i="1"/>
  <c r="W85" i="1"/>
  <c r="V85" i="1"/>
  <c r="AE69" i="1"/>
  <c r="AD69" i="1"/>
  <c r="AC69" i="1"/>
  <c r="AB69" i="1"/>
  <c r="AA69" i="1"/>
  <c r="Z69" i="1"/>
  <c r="Y69" i="1"/>
  <c r="X69" i="1"/>
  <c r="W69" i="1"/>
  <c r="V69" i="1"/>
  <c r="AE20" i="1"/>
  <c r="AD20" i="1"/>
  <c r="AC20" i="1"/>
  <c r="AB20" i="1"/>
  <c r="AA20" i="1"/>
  <c r="Z20" i="1"/>
  <c r="Y20" i="1"/>
  <c r="X20" i="1"/>
  <c r="W20" i="1"/>
  <c r="V20" i="1"/>
  <c r="R82" i="1"/>
  <c r="S82" i="1"/>
  <c r="T82" i="1"/>
  <c r="R88" i="1"/>
  <c r="S88" i="1"/>
  <c r="T88" i="1"/>
  <c r="R87" i="1"/>
  <c r="S87" i="1"/>
  <c r="T87" i="1"/>
  <c r="R54" i="1"/>
  <c r="S54" i="1"/>
  <c r="T54" i="1"/>
  <c r="V45" i="1"/>
  <c r="AG45" i="1" s="1"/>
  <c r="AR45" i="1" s="1"/>
  <c r="W45" i="1"/>
  <c r="X45" i="1"/>
  <c r="Y45" i="1"/>
  <c r="Z45" i="1"/>
  <c r="AA45" i="1"/>
  <c r="AB45" i="1"/>
  <c r="AC45" i="1"/>
  <c r="AD45" i="1"/>
  <c r="AE45" i="1"/>
  <c r="V44" i="1"/>
  <c r="AG44" i="1" s="1"/>
  <c r="AR44" i="1" s="1"/>
  <c r="W44" i="1"/>
  <c r="X44" i="1"/>
  <c r="Y44" i="1"/>
  <c r="Z44" i="1"/>
  <c r="AA44" i="1"/>
  <c r="AB44" i="1"/>
  <c r="AC44" i="1"/>
  <c r="AD44" i="1"/>
  <c r="AE44" i="1"/>
  <c r="R45" i="1"/>
  <c r="S45" i="1"/>
  <c r="T45" i="1"/>
  <c r="R41" i="1"/>
  <c r="S41" i="1"/>
  <c r="T41" i="1"/>
  <c r="A59" i="1"/>
  <c r="R67" i="1"/>
  <c r="S67" i="1"/>
  <c r="T67" i="1"/>
  <c r="R63" i="1"/>
  <c r="S63" i="1"/>
  <c r="T63" i="1"/>
  <c r="R70" i="1"/>
  <c r="S70" i="1"/>
  <c r="T70" i="1"/>
  <c r="R100" i="1"/>
  <c r="S100" i="1"/>
  <c r="T100" i="1"/>
  <c r="R101" i="1"/>
  <c r="S101" i="1"/>
  <c r="T101" i="1"/>
  <c r="R98" i="1"/>
  <c r="S98" i="1"/>
  <c r="T98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P91" i="1"/>
  <c r="O91" i="1"/>
  <c r="N91" i="1"/>
  <c r="M91" i="1"/>
  <c r="L91" i="1"/>
  <c r="K91" i="1"/>
  <c r="J91" i="1"/>
  <c r="I91" i="1"/>
  <c r="H91" i="1"/>
  <c r="G91" i="1"/>
  <c r="F91" i="1"/>
  <c r="E91" i="1"/>
  <c r="P90" i="1"/>
  <c r="O90" i="1"/>
  <c r="N90" i="1"/>
  <c r="M90" i="1"/>
  <c r="L90" i="1"/>
  <c r="K90" i="1"/>
  <c r="J90" i="1"/>
  <c r="I90" i="1"/>
  <c r="H90" i="1"/>
  <c r="G90" i="1"/>
  <c r="F90" i="1"/>
  <c r="E90" i="1"/>
  <c r="P75" i="1"/>
  <c r="O75" i="1"/>
  <c r="N75" i="1"/>
  <c r="M75" i="1"/>
  <c r="L75" i="1"/>
  <c r="K75" i="1"/>
  <c r="J75" i="1"/>
  <c r="I75" i="1"/>
  <c r="H75" i="1"/>
  <c r="G75" i="1"/>
  <c r="F75" i="1"/>
  <c r="E75" i="1"/>
  <c r="P74" i="1"/>
  <c r="O74" i="1"/>
  <c r="N74" i="1"/>
  <c r="M74" i="1"/>
  <c r="L74" i="1"/>
  <c r="K74" i="1"/>
  <c r="J74" i="1"/>
  <c r="I74" i="1"/>
  <c r="H74" i="1"/>
  <c r="G74" i="1"/>
  <c r="F74" i="1"/>
  <c r="E74" i="1"/>
  <c r="P58" i="1"/>
  <c r="O58" i="1"/>
  <c r="N58" i="1"/>
  <c r="M58" i="1"/>
  <c r="L58" i="1"/>
  <c r="K58" i="1"/>
  <c r="J58" i="1"/>
  <c r="I58" i="1"/>
  <c r="H58" i="1"/>
  <c r="G58" i="1"/>
  <c r="F58" i="1"/>
  <c r="E58" i="1"/>
  <c r="P57" i="1"/>
  <c r="O57" i="1"/>
  <c r="N57" i="1"/>
  <c r="M57" i="1"/>
  <c r="L57" i="1"/>
  <c r="K57" i="1"/>
  <c r="J57" i="1"/>
  <c r="I57" i="1"/>
  <c r="H57" i="1"/>
  <c r="G57" i="1"/>
  <c r="F57" i="1"/>
  <c r="E57" i="1"/>
  <c r="P48" i="1"/>
  <c r="O48" i="1"/>
  <c r="N48" i="1"/>
  <c r="M48" i="1"/>
  <c r="L48" i="1"/>
  <c r="K48" i="1"/>
  <c r="J48" i="1"/>
  <c r="I48" i="1"/>
  <c r="H48" i="1"/>
  <c r="G48" i="1"/>
  <c r="F48" i="1"/>
  <c r="E48" i="1"/>
  <c r="P47" i="1"/>
  <c r="O47" i="1"/>
  <c r="N47" i="1"/>
  <c r="M47" i="1"/>
  <c r="L47" i="1"/>
  <c r="K47" i="1"/>
  <c r="J47" i="1"/>
  <c r="I47" i="1"/>
  <c r="H47" i="1"/>
  <c r="G47" i="1"/>
  <c r="F47" i="1"/>
  <c r="E47" i="1"/>
  <c r="P35" i="1"/>
  <c r="O35" i="1"/>
  <c r="N35" i="1"/>
  <c r="M35" i="1"/>
  <c r="L35" i="1"/>
  <c r="K35" i="1"/>
  <c r="J35" i="1"/>
  <c r="I35" i="1"/>
  <c r="H35" i="1"/>
  <c r="G35" i="1"/>
  <c r="F35" i="1"/>
  <c r="E35" i="1"/>
  <c r="P34" i="1"/>
  <c r="O34" i="1"/>
  <c r="N34" i="1"/>
  <c r="M34" i="1"/>
  <c r="L34" i="1"/>
  <c r="K34" i="1"/>
  <c r="J34" i="1"/>
  <c r="I34" i="1"/>
  <c r="H34" i="1"/>
  <c r="G34" i="1"/>
  <c r="F34" i="1"/>
  <c r="E34" i="1"/>
  <c r="P10" i="1"/>
  <c r="O10" i="1"/>
  <c r="N10" i="1"/>
  <c r="M10" i="1"/>
  <c r="L10" i="1"/>
  <c r="K10" i="1"/>
  <c r="J10" i="1"/>
  <c r="I10" i="1"/>
  <c r="H10" i="1"/>
  <c r="G10" i="1"/>
  <c r="F10" i="1"/>
  <c r="E10" i="1"/>
  <c r="I9" i="1"/>
  <c r="H9" i="1"/>
  <c r="G9" i="1"/>
  <c r="F9" i="1"/>
  <c r="E9" i="1"/>
  <c r="AE98" i="1"/>
  <c r="AD98" i="1"/>
  <c r="AC98" i="1"/>
  <c r="AB98" i="1"/>
  <c r="AA98" i="1"/>
  <c r="Z98" i="1"/>
  <c r="Y98" i="1"/>
  <c r="X98" i="1"/>
  <c r="W98" i="1"/>
  <c r="V98" i="1"/>
  <c r="AE97" i="1"/>
  <c r="AD97" i="1"/>
  <c r="AC97" i="1"/>
  <c r="AB97" i="1"/>
  <c r="AA97" i="1"/>
  <c r="Z97" i="1"/>
  <c r="Y97" i="1"/>
  <c r="X97" i="1"/>
  <c r="W97" i="1"/>
  <c r="V97" i="1"/>
  <c r="AE96" i="1"/>
  <c r="AD96" i="1"/>
  <c r="AC96" i="1"/>
  <c r="AB96" i="1"/>
  <c r="AA96" i="1"/>
  <c r="Z96" i="1"/>
  <c r="Y96" i="1"/>
  <c r="X96" i="1"/>
  <c r="W96" i="1"/>
  <c r="V96" i="1"/>
  <c r="AE95" i="1"/>
  <c r="AD95" i="1"/>
  <c r="AC95" i="1"/>
  <c r="AB95" i="1"/>
  <c r="AA95" i="1"/>
  <c r="Z95" i="1"/>
  <c r="Y95" i="1"/>
  <c r="X95" i="1"/>
  <c r="W95" i="1"/>
  <c r="V95" i="1"/>
  <c r="AE93" i="1"/>
  <c r="AD93" i="1"/>
  <c r="AC93" i="1"/>
  <c r="AB93" i="1"/>
  <c r="AA93" i="1"/>
  <c r="Z93" i="1"/>
  <c r="Y93" i="1"/>
  <c r="X93" i="1"/>
  <c r="W93" i="1"/>
  <c r="V93" i="1"/>
  <c r="AE87" i="1"/>
  <c r="AD87" i="1"/>
  <c r="AC87" i="1"/>
  <c r="AB87" i="1"/>
  <c r="AA87" i="1"/>
  <c r="Z87" i="1"/>
  <c r="Y87" i="1"/>
  <c r="X87" i="1"/>
  <c r="W87" i="1"/>
  <c r="V87" i="1"/>
  <c r="AE84" i="1"/>
  <c r="AD84" i="1"/>
  <c r="AC84" i="1"/>
  <c r="AB84" i="1"/>
  <c r="AA84" i="1"/>
  <c r="Z84" i="1"/>
  <c r="Y84" i="1"/>
  <c r="X84" i="1"/>
  <c r="W84" i="1"/>
  <c r="V84" i="1"/>
  <c r="AE83" i="1"/>
  <c r="AD83" i="1"/>
  <c r="AC83" i="1"/>
  <c r="AB83" i="1"/>
  <c r="AA83" i="1"/>
  <c r="Z83" i="1"/>
  <c r="Y83" i="1"/>
  <c r="X83" i="1"/>
  <c r="W83" i="1"/>
  <c r="V83" i="1"/>
  <c r="AE82" i="1"/>
  <c r="AD82" i="1"/>
  <c r="AC82" i="1"/>
  <c r="AB82" i="1"/>
  <c r="AA82" i="1"/>
  <c r="Z82" i="1"/>
  <c r="Y82" i="1"/>
  <c r="X82" i="1"/>
  <c r="W82" i="1"/>
  <c r="V82" i="1"/>
  <c r="AE81" i="1"/>
  <c r="AD81" i="1"/>
  <c r="AC81" i="1"/>
  <c r="AB81" i="1"/>
  <c r="AA81" i="1"/>
  <c r="Z81" i="1"/>
  <c r="Y81" i="1"/>
  <c r="X81" i="1"/>
  <c r="W81" i="1"/>
  <c r="V81" i="1"/>
  <c r="AE80" i="1"/>
  <c r="AD80" i="1"/>
  <c r="AC80" i="1"/>
  <c r="AB80" i="1"/>
  <c r="AA80" i="1"/>
  <c r="Z80" i="1"/>
  <c r="Y80" i="1"/>
  <c r="X80" i="1"/>
  <c r="W80" i="1"/>
  <c r="V80" i="1"/>
  <c r="AE79" i="1"/>
  <c r="AD79" i="1"/>
  <c r="AC79" i="1"/>
  <c r="AB79" i="1"/>
  <c r="AA79" i="1"/>
  <c r="Z79" i="1"/>
  <c r="Y79" i="1"/>
  <c r="X79" i="1"/>
  <c r="W79" i="1"/>
  <c r="V79" i="1"/>
  <c r="S97" i="1"/>
  <c r="S95" i="1"/>
  <c r="S93" i="1"/>
  <c r="S92" i="1"/>
  <c r="S81" i="1"/>
  <c r="S79" i="1"/>
  <c r="S84" i="1"/>
  <c r="S76" i="1"/>
  <c r="S86" i="1"/>
  <c r="S80" i="1"/>
  <c r="AE105" i="1"/>
  <c r="AD105" i="1"/>
  <c r="AC105" i="1"/>
  <c r="AB105" i="1"/>
  <c r="AA105" i="1"/>
  <c r="Z105" i="1"/>
  <c r="Y105" i="1"/>
  <c r="X105" i="1"/>
  <c r="W105" i="1"/>
  <c r="V105" i="1"/>
  <c r="AE92" i="1"/>
  <c r="AD92" i="1"/>
  <c r="AC92" i="1"/>
  <c r="AB92" i="1"/>
  <c r="AA92" i="1"/>
  <c r="Z92" i="1"/>
  <c r="Y92" i="1"/>
  <c r="X92" i="1"/>
  <c r="W92" i="1"/>
  <c r="V92" i="1"/>
  <c r="AE76" i="1"/>
  <c r="AD76" i="1"/>
  <c r="AC76" i="1"/>
  <c r="AB76" i="1"/>
  <c r="AA76" i="1"/>
  <c r="Z76" i="1"/>
  <c r="Y76" i="1"/>
  <c r="X76" i="1"/>
  <c r="W76" i="1"/>
  <c r="V76" i="1"/>
  <c r="AE54" i="1"/>
  <c r="AD54" i="1"/>
  <c r="AC54" i="1"/>
  <c r="AB54" i="1"/>
  <c r="AA54" i="1"/>
  <c r="Z54" i="1"/>
  <c r="Y54" i="1"/>
  <c r="X54" i="1"/>
  <c r="W54" i="1"/>
  <c r="V54" i="1"/>
  <c r="AE53" i="1"/>
  <c r="AD53" i="1"/>
  <c r="AC53" i="1"/>
  <c r="AB53" i="1"/>
  <c r="AA53" i="1"/>
  <c r="Z53" i="1"/>
  <c r="Y53" i="1"/>
  <c r="X53" i="1"/>
  <c r="W53" i="1"/>
  <c r="V53" i="1"/>
  <c r="AE52" i="1"/>
  <c r="AD52" i="1"/>
  <c r="AC52" i="1"/>
  <c r="AB52" i="1"/>
  <c r="AA52" i="1"/>
  <c r="Z52" i="1"/>
  <c r="Y52" i="1"/>
  <c r="X52" i="1"/>
  <c r="W52" i="1"/>
  <c r="V52" i="1"/>
  <c r="AE51" i="1"/>
  <c r="AD51" i="1"/>
  <c r="AC51" i="1"/>
  <c r="AB51" i="1"/>
  <c r="AA51" i="1"/>
  <c r="Z51" i="1"/>
  <c r="Y51" i="1"/>
  <c r="X51" i="1"/>
  <c r="W51" i="1"/>
  <c r="V51" i="1"/>
  <c r="AE50" i="1"/>
  <c r="AD50" i="1"/>
  <c r="AC50" i="1"/>
  <c r="AB50" i="1"/>
  <c r="AA50" i="1"/>
  <c r="Z50" i="1"/>
  <c r="Y50" i="1"/>
  <c r="X50" i="1"/>
  <c r="W50" i="1"/>
  <c r="V50" i="1"/>
  <c r="AE49" i="1"/>
  <c r="AD49" i="1"/>
  <c r="AC49" i="1"/>
  <c r="AB49" i="1"/>
  <c r="AA49" i="1"/>
  <c r="Z49" i="1"/>
  <c r="Y49" i="1"/>
  <c r="X49" i="1"/>
  <c r="W49" i="1"/>
  <c r="V49" i="1"/>
  <c r="T39" i="1"/>
  <c r="S39" i="1"/>
  <c r="R39" i="1"/>
  <c r="AE43" i="1"/>
  <c r="AD43" i="1"/>
  <c r="AC43" i="1"/>
  <c r="AB43" i="1"/>
  <c r="AA43" i="1"/>
  <c r="Z43" i="1"/>
  <c r="Y43" i="1"/>
  <c r="X43" i="1"/>
  <c r="W43" i="1"/>
  <c r="V43" i="1"/>
  <c r="T38" i="1"/>
  <c r="S38" i="1"/>
  <c r="R38" i="1"/>
  <c r="AE42" i="1"/>
  <c r="AD42" i="1"/>
  <c r="AC42" i="1"/>
  <c r="AB42" i="1"/>
  <c r="AA42" i="1"/>
  <c r="Z42" i="1"/>
  <c r="Y42" i="1"/>
  <c r="X42" i="1"/>
  <c r="W42" i="1"/>
  <c r="V42" i="1"/>
  <c r="AE41" i="1"/>
  <c r="AD41" i="1"/>
  <c r="AC41" i="1"/>
  <c r="AB41" i="1"/>
  <c r="AA41" i="1"/>
  <c r="Z41" i="1"/>
  <c r="Y41" i="1"/>
  <c r="X41" i="1"/>
  <c r="W41" i="1"/>
  <c r="V41" i="1"/>
  <c r="T43" i="1"/>
  <c r="S43" i="1"/>
  <c r="R43" i="1"/>
  <c r="AE40" i="1"/>
  <c r="AD40" i="1"/>
  <c r="AC40" i="1"/>
  <c r="AB40" i="1"/>
  <c r="AA40" i="1"/>
  <c r="Z40" i="1"/>
  <c r="Y40" i="1"/>
  <c r="X40" i="1"/>
  <c r="W40" i="1"/>
  <c r="V40" i="1"/>
  <c r="T40" i="1"/>
  <c r="S40" i="1"/>
  <c r="R40" i="1"/>
  <c r="AE39" i="1"/>
  <c r="AD39" i="1"/>
  <c r="AC39" i="1"/>
  <c r="AB39" i="1"/>
  <c r="AA39" i="1"/>
  <c r="Z39" i="1"/>
  <c r="Y39" i="1"/>
  <c r="X39" i="1"/>
  <c r="W39" i="1"/>
  <c r="V39" i="1"/>
  <c r="T36" i="1"/>
  <c r="S36" i="1"/>
  <c r="R36" i="1"/>
  <c r="AE38" i="1"/>
  <c r="AD38" i="1"/>
  <c r="AC38" i="1"/>
  <c r="AB38" i="1"/>
  <c r="AA38" i="1"/>
  <c r="Z38" i="1"/>
  <c r="Y38" i="1"/>
  <c r="X38" i="1"/>
  <c r="W38" i="1"/>
  <c r="V38" i="1"/>
  <c r="AE37" i="1"/>
  <c r="AD37" i="1"/>
  <c r="AC37" i="1"/>
  <c r="AB37" i="1"/>
  <c r="AA37" i="1"/>
  <c r="Z37" i="1"/>
  <c r="Y37" i="1"/>
  <c r="X37" i="1"/>
  <c r="W37" i="1"/>
  <c r="V37" i="1"/>
  <c r="T37" i="1"/>
  <c r="S37" i="1"/>
  <c r="R37" i="1"/>
  <c r="AE36" i="1"/>
  <c r="AD36" i="1"/>
  <c r="AC36" i="1"/>
  <c r="AB36" i="1"/>
  <c r="AA36" i="1"/>
  <c r="Z36" i="1"/>
  <c r="Y36" i="1"/>
  <c r="X36" i="1"/>
  <c r="W36" i="1"/>
  <c r="V36" i="1"/>
  <c r="AE19" i="1"/>
  <c r="AD19" i="1"/>
  <c r="AC19" i="1"/>
  <c r="AB19" i="1"/>
  <c r="AA19" i="1"/>
  <c r="Z19" i="1"/>
  <c r="Y19" i="1"/>
  <c r="X19" i="1"/>
  <c r="W19" i="1"/>
  <c r="V19" i="1"/>
  <c r="AE17" i="1"/>
  <c r="AD17" i="1"/>
  <c r="AC17" i="1"/>
  <c r="AB17" i="1"/>
  <c r="AA17" i="1"/>
  <c r="Z17" i="1"/>
  <c r="Y17" i="1"/>
  <c r="X17" i="1"/>
  <c r="W17" i="1"/>
  <c r="V17" i="1"/>
  <c r="AE16" i="1"/>
  <c r="AD16" i="1"/>
  <c r="AC16" i="1"/>
  <c r="AB16" i="1"/>
  <c r="AA16" i="1"/>
  <c r="Z16" i="1"/>
  <c r="Y16" i="1"/>
  <c r="X16" i="1"/>
  <c r="W16" i="1"/>
  <c r="V16" i="1"/>
  <c r="AE15" i="1"/>
  <c r="AD15" i="1"/>
  <c r="AC15" i="1"/>
  <c r="AB15" i="1"/>
  <c r="AA15" i="1"/>
  <c r="Z15" i="1"/>
  <c r="Y15" i="1"/>
  <c r="X15" i="1"/>
  <c r="W15" i="1"/>
  <c r="V15" i="1"/>
  <c r="AE14" i="1"/>
  <c r="AD14" i="1"/>
  <c r="AC14" i="1"/>
  <c r="AB14" i="1"/>
  <c r="AA14" i="1"/>
  <c r="Z14" i="1"/>
  <c r="Y14" i="1"/>
  <c r="X14" i="1"/>
  <c r="W14" i="1"/>
  <c r="V14" i="1"/>
  <c r="AE13" i="1"/>
  <c r="AD13" i="1"/>
  <c r="AC13" i="1"/>
  <c r="AB13" i="1"/>
  <c r="AA13" i="1"/>
  <c r="Z13" i="1"/>
  <c r="Y13" i="1"/>
  <c r="X13" i="1"/>
  <c r="W13" i="1"/>
  <c r="V13" i="1"/>
  <c r="AE12" i="1"/>
  <c r="AD12" i="1"/>
  <c r="AC12" i="1"/>
  <c r="AB12" i="1"/>
  <c r="AA12" i="1"/>
  <c r="Z12" i="1"/>
  <c r="Y12" i="1"/>
  <c r="X12" i="1"/>
  <c r="W12" i="1"/>
  <c r="V12" i="1"/>
  <c r="AE11" i="1"/>
  <c r="AD11" i="1"/>
  <c r="AC11" i="1"/>
  <c r="AB11" i="1"/>
  <c r="AA11" i="1"/>
  <c r="Z11" i="1"/>
  <c r="Y11" i="1"/>
  <c r="X11" i="1"/>
  <c r="W11" i="1"/>
  <c r="V11" i="1"/>
  <c r="AE5" i="1"/>
  <c r="AD5" i="1"/>
  <c r="AC5" i="1"/>
  <c r="AB5" i="1"/>
  <c r="AA5" i="1"/>
  <c r="Z5" i="1"/>
  <c r="Y5" i="1"/>
  <c r="X5" i="1"/>
  <c r="W5" i="1"/>
  <c r="V5" i="1"/>
  <c r="Y60" i="1"/>
  <c r="V59" i="1"/>
  <c r="W59" i="1"/>
  <c r="AE66" i="1"/>
  <c r="AD66" i="1"/>
  <c r="AC66" i="1"/>
  <c r="AB66" i="1"/>
  <c r="AA66" i="1"/>
  <c r="Z66" i="1"/>
  <c r="Y66" i="1"/>
  <c r="X66" i="1"/>
  <c r="W66" i="1"/>
  <c r="V66" i="1"/>
  <c r="AE65" i="1"/>
  <c r="AD65" i="1"/>
  <c r="AC65" i="1"/>
  <c r="AB65" i="1"/>
  <c r="AA65" i="1"/>
  <c r="Z65" i="1"/>
  <c r="Y65" i="1"/>
  <c r="X65" i="1"/>
  <c r="W65" i="1"/>
  <c r="V65" i="1"/>
  <c r="AE64" i="1"/>
  <c r="AD64" i="1"/>
  <c r="AC64" i="1"/>
  <c r="AB64" i="1"/>
  <c r="AA64" i="1"/>
  <c r="Z64" i="1"/>
  <c r="Y64" i="1"/>
  <c r="X64" i="1"/>
  <c r="W64" i="1"/>
  <c r="V64" i="1"/>
  <c r="AE62" i="1"/>
  <c r="AD62" i="1"/>
  <c r="AC62" i="1"/>
  <c r="AB62" i="1"/>
  <c r="AA62" i="1"/>
  <c r="Z62" i="1"/>
  <c r="Y62" i="1"/>
  <c r="X62" i="1"/>
  <c r="W62" i="1"/>
  <c r="V62" i="1"/>
  <c r="AE61" i="1"/>
  <c r="AD61" i="1"/>
  <c r="AC61" i="1"/>
  <c r="AB61" i="1"/>
  <c r="AA61" i="1"/>
  <c r="Z61" i="1"/>
  <c r="Y61" i="1"/>
  <c r="X61" i="1"/>
  <c r="W61" i="1"/>
  <c r="V61" i="1"/>
  <c r="AE60" i="1"/>
  <c r="AD60" i="1"/>
  <c r="AC60" i="1"/>
  <c r="AB60" i="1"/>
  <c r="AA60" i="1"/>
  <c r="Z60" i="1"/>
  <c r="X60" i="1"/>
  <c r="W60" i="1"/>
  <c r="V60" i="1"/>
  <c r="X59" i="1"/>
  <c r="AE59" i="1"/>
  <c r="AD59" i="1"/>
  <c r="AC59" i="1"/>
  <c r="AB59" i="1"/>
  <c r="AA59" i="1"/>
  <c r="Z59" i="1"/>
  <c r="Y59" i="1"/>
  <c r="AP20" i="1" l="1"/>
  <c r="BA20" i="1" s="1"/>
  <c r="U69" i="1"/>
  <c r="AH85" i="1"/>
  <c r="AS85" i="1" s="1"/>
  <c r="AO100" i="1"/>
  <c r="AZ100" i="1" s="1"/>
  <c r="AO101" i="1"/>
  <c r="AZ101" i="1" s="1"/>
  <c r="AH69" i="1"/>
  <c r="AS69" i="1" s="1"/>
  <c r="AP86" i="1"/>
  <c r="BA86" i="1" s="1"/>
  <c r="AH100" i="1"/>
  <c r="AS100" i="1" s="1"/>
  <c r="AH101" i="1"/>
  <c r="AS101" i="1" s="1"/>
  <c r="AP100" i="1"/>
  <c r="BA100" i="1" s="1"/>
  <c r="U101" i="1"/>
  <c r="AP101" i="1"/>
  <c r="BA101" i="1" s="1"/>
  <c r="AL85" i="1"/>
  <c r="AW85" i="1" s="1"/>
  <c r="AO86" i="1"/>
  <c r="AZ86" i="1" s="1"/>
  <c r="AO85" i="1"/>
  <c r="AZ85" i="1" s="1"/>
  <c r="AH86" i="1"/>
  <c r="AS86" i="1" s="1"/>
  <c r="AP69" i="1"/>
  <c r="BA69" i="1" s="1"/>
  <c r="AO69" i="1"/>
  <c r="AZ69" i="1" s="1"/>
  <c r="AO20" i="1"/>
  <c r="AZ20" i="1" s="1"/>
  <c r="AH20" i="1"/>
  <c r="AS20" i="1" s="1"/>
  <c r="AI101" i="1"/>
  <c r="AT101" i="1" s="1"/>
  <c r="AM101" i="1"/>
  <c r="AX101" i="1" s="1"/>
  <c r="AJ101" i="1"/>
  <c r="AU101" i="1" s="1"/>
  <c r="AN101" i="1"/>
  <c r="AY101" i="1" s="1"/>
  <c r="AL101" i="1"/>
  <c r="AW101" i="1" s="1"/>
  <c r="AG101" i="1"/>
  <c r="AR101" i="1" s="1"/>
  <c r="AK101" i="1"/>
  <c r="AV101" i="1" s="1"/>
  <c r="U100" i="1"/>
  <c r="AL100" i="1"/>
  <c r="AW100" i="1" s="1"/>
  <c r="AI100" i="1"/>
  <c r="AT100" i="1" s="1"/>
  <c r="AM100" i="1"/>
  <c r="AX100" i="1" s="1"/>
  <c r="AJ100" i="1"/>
  <c r="AU100" i="1" s="1"/>
  <c r="AN100" i="1"/>
  <c r="AY100" i="1" s="1"/>
  <c r="AG100" i="1"/>
  <c r="AR100" i="1" s="1"/>
  <c r="AK100" i="1"/>
  <c r="AV100" i="1" s="1"/>
  <c r="AP85" i="1"/>
  <c r="BA85" i="1" s="1"/>
  <c r="U86" i="1"/>
  <c r="AI85" i="1"/>
  <c r="AT85" i="1" s="1"/>
  <c r="AM85" i="1"/>
  <c r="AX85" i="1" s="1"/>
  <c r="AI86" i="1"/>
  <c r="AT86" i="1" s="1"/>
  <c r="AM86" i="1"/>
  <c r="AX86" i="1" s="1"/>
  <c r="U85" i="1"/>
  <c r="AL86" i="1"/>
  <c r="AW86" i="1" s="1"/>
  <c r="AJ85" i="1"/>
  <c r="AU85" i="1" s="1"/>
  <c r="AN85" i="1"/>
  <c r="AY85" i="1" s="1"/>
  <c r="AJ86" i="1"/>
  <c r="AU86" i="1" s="1"/>
  <c r="AN86" i="1"/>
  <c r="AY86" i="1" s="1"/>
  <c r="AG85" i="1"/>
  <c r="AR85" i="1" s="1"/>
  <c r="AK85" i="1"/>
  <c r="AV85" i="1" s="1"/>
  <c r="AG86" i="1"/>
  <c r="AR86" i="1" s="1"/>
  <c r="AK86" i="1"/>
  <c r="AV86" i="1" s="1"/>
  <c r="AL69" i="1"/>
  <c r="AW69" i="1" s="1"/>
  <c r="AJ69" i="1"/>
  <c r="AU69" i="1" s="1"/>
  <c r="AN69" i="1"/>
  <c r="AY69" i="1" s="1"/>
  <c r="AI69" i="1"/>
  <c r="AT69" i="1" s="1"/>
  <c r="AM69" i="1"/>
  <c r="AX69" i="1" s="1"/>
  <c r="AG69" i="1"/>
  <c r="AR69" i="1" s="1"/>
  <c r="AK69" i="1"/>
  <c r="AV69" i="1" s="1"/>
  <c r="AI20" i="1"/>
  <c r="AT20" i="1" s="1"/>
  <c r="AM20" i="1"/>
  <c r="AX20" i="1" s="1"/>
  <c r="AL20" i="1"/>
  <c r="AW20" i="1" s="1"/>
  <c r="AJ20" i="1"/>
  <c r="AU20" i="1" s="1"/>
  <c r="AN20" i="1"/>
  <c r="AY20" i="1" s="1"/>
  <c r="U20" i="1"/>
  <c r="AG20" i="1"/>
  <c r="AR20" i="1" s="1"/>
  <c r="AK20" i="1"/>
  <c r="AV20" i="1" s="1"/>
  <c r="AH45" i="1"/>
  <c r="AS45" i="1" s="1"/>
  <c r="U45" i="1"/>
  <c r="AK44" i="1"/>
  <c r="AV44" i="1" s="1"/>
  <c r="U44" i="1"/>
  <c r="AI45" i="1"/>
  <c r="AT45" i="1" s="1"/>
  <c r="AI44" i="1"/>
  <c r="AT44" i="1" s="1"/>
  <c r="AL44" i="1"/>
  <c r="AW44" i="1" s="1"/>
  <c r="AH44" i="1"/>
  <c r="AS44" i="1" s="1"/>
  <c r="AM45" i="1"/>
  <c r="AX45" i="1" s="1"/>
  <c r="AK45" i="1"/>
  <c r="AV45" i="1" s="1"/>
  <c r="AN45" i="1"/>
  <c r="AY45" i="1" s="1"/>
  <c r="AL45" i="1"/>
  <c r="AW45" i="1" s="1"/>
  <c r="AM44" i="1"/>
  <c r="AX44" i="1" s="1"/>
  <c r="AJ44" i="1"/>
  <c r="AU44" i="1" s="1"/>
  <c r="AN44" i="1"/>
  <c r="AY44" i="1" s="1"/>
  <c r="AJ45" i="1"/>
  <c r="AU45" i="1" s="1"/>
  <c r="AP45" i="1"/>
  <c r="BA45" i="1" s="1"/>
  <c r="AO45" i="1"/>
  <c r="AZ45" i="1" s="1"/>
  <c r="AP44" i="1"/>
  <c r="BA44" i="1" s="1"/>
  <c r="AO44" i="1"/>
  <c r="AZ44" i="1" s="1"/>
  <c r="AH51" i="1"/>
  <c r="AS51" i="1" s="1"/>
  <c r="AH105" i="1"/>
  <c r="AS105" i="1" s="1"/>
  <c r="AH95" i="1"/>
  <c r="AS95" i="1" s="1"/>
  <c r="AH54" i="1"/>
  <c r="AS54" i="1" s="1"/>
  <c r="AM15" i="1"/>
  <c r="AX15" i="1" s="1"/>
  <c r="AO41" i="1"/>
  <c r="AZ41" i="1" s="1"/>
  <c r="AH52" i="1"/>
  <c r="AS52" i="1" s="1"/>
  <c r="U105" i="1"/>
  <c r="AH17" i="1"/>
  <c r="AS17" i="1" s="1"/>
  <c r="AH19" i="1"/>
  <c r="AS19" i="1" s="1"/>
  <c r="U97" i="1"/>
  <c r="AH93" i="1"/>
  <c r="AS93" i="1" s="1"/>
  <c r="AH98" i="1"/>
  <c r="AS98" i="1" s="1"/>
  <c r="U98" i="1"/>
  <c r="AH97" i="1"/>
  <c r="AS97" i="1" s="1"/>
  <c r="U96" i="1"/>
  <c r="AH96" i="1"/>
  <c r="AS96" i="1" s="1"/>
  <c r="AH79" i="1"/>
  <c r="AS79" i="1" s="1"/>
  <c r="AO83" i="1"/>
  <c r="AZ83" i="1" s="1"/>
  <c r="AO87" i="1"/>
  <c r="AZ87" i="1" s="1"/>
  <c r="U76" i="1"/>
  <c r="AI66" i="1"/>
  <c r="AT66" i="1" s="1"/>
  <c r="AK64" i="1"/>
  <c r="AV64" i="1" s="1"/>
  <c r="AN54" i="1"/>
  <c r="AY54" i="1" s="1"/>
  <c r="AH50" i="1"/>
  <c r="AS50" i="1" s="1"/>
  <c r="AJ62" i="1"/>
  <c r="AU62" i="1" s="1"/>
  <c r="U62" i="1"/>
  <c r="AH62" i="1"/>
  <c r="AS62" i="1" s="1"/>
  <c r="AI62" i="1"/>
  <c r="AT62" i="1" s="1"/>
  <c r="AG62" i="1"/>
  <c r="AR62" i="1" s="1"/>
  <c r="AK65" i="1"/>
  <c r="AV65" i="1" s="1"/>
  <c r="AK66" i="1"/>
  <c r="AV66" i="1" s="1"/>
  <c r="AI64" i="1"/>
  <c r="AT64" i="1" s="1"/>
  <c r="AP66" i="1"/>
  <c r="BA66" i="1" s="1"/>
  <c r="U64" i="1"/>
  <c r="AK62" i="1"/>
  <c r="AV62" i="1" s="1"/>
  <c r="AI61" i="1"/>
  <c r="AT61" i="1" s="1"/>
  <c r="AI65" i="1"/>
  <c r="AT65" i="1" s="1"/>
  <c r="AJ65" i="1"/>
  <c r="AU65" i="1" s="1"/>
  <c r="AH65" i="1"/>
  <c r="AS65" i="1" s="1"/>
  <c r="AG65" i="1"/>
  <c r="AR65" i="1" s="1"/>
  <c r="U65" i="1"/>
  <c r="AJ61" i="1"/>
  <c r="AU61" i="1" s="1"/>
  <c r="AL64" i="1"/>
  <c r="AW64" i="1" s="1"/>
  <c r="AO66" i="1"/>
  <c r="AZ66" i="1" s="1"/>
  <c r="AG60" i="1"/>
  <c r="AR60" i="1" s="1"/>
  <c r="AG61" i="1"/>
  <c r="AR61" i="1" s="1"/>
  <c r="AG64" i="1"/>
  <c r="AR64" i="1" s="1"/>
  <c r="AG66" i="1"/>
  <c r="AR66" i="1" s="1"/>
  <c r="AL66" i="1"/>
  <c r="AW66" i="1" s="1"/>
  <c r="AO42" i="1"/>
  <c r="AZ42" i="1" s="1"/>
  <c r="U52" i="1"/>
  <c r="U80" i="1"/>
  <c r="AL96" i="1"/>
  <c r="AW96" i="1" s="1"/>
  <c r="AP97" i="1"/>
  <c r="BA97" i="1" s="1"/>
  <c r="AP98" i="1"/>
  <c r="BA98" i="1" s="1"/>
  <c r="U61" i="1"/>
  <c r="U66" i="1"/>
  <c r="AH61" i="1"/>
  <c r="AS61" i="1" s="1"/>
  <c r="AH64" i="1"/>
  <c r="AS64" i="1" s="1"/>
  <c r="AH66" i="1"/>
  <c r="AS66" i="1" s="1"/>
  <c r="U54" i="1"/>
  <c r="AL105" i="1"/>
  <c r="AW105" i="1" s="1"/>
  <c r="AO84" i="1"/>
  <c r="AZ84" i="1" s="1"/>
  <c r="AO96" i="1"/>
  <c r="AZ96" i="1" s="1"/>
  <c r="AO97" i="1"/>
  <c r="AZ97" i="1" s="1"/>
  <c r="AO98" i="1"/>
  <c r="AZ98" i="1" s="1"/>
  <c r="AJ64" i="1"/>
  <c r="AJ66" i="1"/>
  <c r="AU66" i="1" s="1"/>
  <c r="AM66" i="1"/>
  <c r="AX66" i="1" s="1"/>
  <c r="AN66" i="1"/>
  <c r="AY66" i="1" s="1"/>
  <c r="AO43" i="1"/>
  <c r="AZ43" i="1" s="1"/>
  <c r="AH53" i="1"/>
  <c r="AS53" i="1" s="1"/>
  <c r="AO54" i="1"/>
  <c r="AZ54" i="1" s="1"/>
  <c r="AH76" i="1"/>
  <c r="AS76" i="1" s="1"/>
  <c r="AO105" i="1"/>
  <c r="AZ105" i="1" s="1"/>
  <c r="AP16" i="1"/>
  <c r="BA16" i="1" s="1"/>
  <c r="U11" i="1"/>
  <c r="AL19" i="1"/>
  <c r="AW19" i="1" s="1"/>
  <c r="U17" i="1"/>
  <c r="AJ16" i="1"/>
  <c r="AU16" i="1" s="1"/>
  <c r="AH15" i="1"/>
  <c r="AS15" i="1" s="1"/>
  <c r="AN15" i="1"/>
  <c r="AY15" i="1" s="1"/>
  <c r="AH13" i="1"/>
  <c r="AS13" i="1" s="1"/>
  <c r="AH5" i="1"/>
  <c r="AS5" i="1" s="1"/>
  <c r="U92" i="1"/>
  <c r="U95" i="1"/>
  <c r="AP96" i="1"/>
  <c r="BA96" i="1" s="1"/>
  <c r="AL97" i="1"/>
  <c r="AW97" i="1" s="1"/>
  <c r="AI95" i="1"/>
  <c r="AT95" i="1" s="1"/>
  <c r="AI97" i="1"/>
  <c r="AT97" i="1" s="1"/>
  <c r="AJ95" i="1"/>
  <c r="AU95" i="1" s="1"/>
  <c r="AJ96" i="1"/>
  <c r="AU96" i="1" s="1"/>
  <c r="AN96" i="1"/>
  <c r="AY96" i="1" s="1"/>
  <c r="AJ97" i="1"/>
  <c r="AU97" i="1" s="1"/>
  <c r="AN97" i="1"/>
  <c r="AY97" i="1" s="1"/>
  <c r="AJ98" i="1"/>
  <c r="AU98" i="1" s="1"/>
  <c r="AN98" i="1"/>
  <c r="AY98" i="1" s="1"/>
  <c r="U93" i="1"/>
  <c r="AL98" i="1"/>
  <c r="AW98" i="1" s="1"/>
  <c r="AI96" i="1"/>
  <c r="AT96" i="1" s="1"/>
  <c r="AM96" i="1"/>
  <c r="AX96" i="1" s="1"/>
  <c r="AM97" i="1"/>
  <c r="AX97" i="1" s="1"/>
  <c r="AI98" i="1"/>
  <c r="AT98" i="1" s="1"/>
  <c r="AM98" i="1"/>
  <c r="AX98" i="1" s="1"/>
  <c r="AG93" i="1"/>
  <c r="AR93" i="1" s="1"/>
  <c r="AG95" i="1"/>
  <c r="AR95" i="1" s="1"/>
  <c r="AK95" i="1"/>
  <c r="AV95" i="1" s="1"/>
  <c r="AG96" i="1"/>
  <c r="AR96" i="1" s="1"/>
  <c r="AK96" i="1"/>
  <c r="AV96" i="1" s="1"/>
  <c r="AG97" i="1"/>
  <c r="AR97" i="1" s="1"/>
  <c r="AK97" i="1"/>
  <c r="AV97" i="1" s="1"/>
  <c r="AG98" i="1"/>
  <c r="AR98" i="1" s="1"/>
  <c r="AK98" i="1"/>
  <c r="AV98" i="1" s="1"/>
  <c r="U79" i="1"/>
  <c r="AH80" i="1"/>
  <c r="AS80" i="1" s="1"/>
  <c r="U81" i="1"/>
  <c r="AH81" i="1"/>
  <c r="AS81" i="1" s="1"/>
  <c r="AL81" i="1"/>
  <c r="AW81" i="1" s="1"/>
  <c r="U82" i="1"/>
  <c r="AH82" i="1"/>
  <c r="AS82" i="1" s="1"/>
  <c r="U83" i="1"/>
  <c r="AH83" i="1"/>
  <c r="AS83" i="1" s="1"/>
  <c r="AL83" i="1"/>
  <c r="AW83" i="1" s="1"/>
  <c r="AP83" i="1"/>
  <c r="BA83" i="1" s="1"/>
  <c r="U84" i="1"/>
  <c r="AH84" i="1"/>
  <c r="AS84" i="1" s="1"/>
  <c r="AL84" i="1"/>
  <c r="AW84" i="1" s="1"/>
  <c r="AP84" i="1"/>
  <c r="BA84" i="1" s="1"/>
  <c r="U87" i="1"/>
  <c r="AH87" i="1"/>
  <c r="AS87" i="1" s="1"/>
  <c r="AL87" i="1"/>
  <c r="AW87" i="1" s="1"/>
  <c r="AP87" i="1"/>
  <c r="BA87" i="1" s="1"/>
  <c r="AI79" i="1"/>
  <c r="AT79" i="1" s="1"/>
  <c r="AI80" i="1"/>
  <c r="AT80" i="1" s="1"/>
  <c r="AI81" i="1"/>
  <c r="AT81" i="1" s="1"/>
  <c r="AI82" i="1"/>
  <c r="AT82" i="1" s="1"/>
  <c r="AI83" i="1"/>
  <c r="AT83" i="1" s="1"/>
  <c r="AM83" i="1"/>
  <c r="AX83" i="1" s="1"/>
  <c r="AI84" i="1"/>
  <c r="AT84" i="1" s="1"/>
  <c r="AM84" i="1"/>
  <c r="AX84" i="1" s="1"/>
  <c r="AI87" i="1"/>
  <c r="AT87" i="1" s="1"/>
  <c r="AM87" i="1"/>
  <c r="AX87" i="1" s="1"/>
  <c r="AJ79" i="1"/>
  <c r="AU79" i="1" s="1"/>
  <c r="AJ81" i="1"/>
  <c r="AU81" i="1" s="1"/>
  <c r="AJ82" i="1"/>
  <c r="AU82" i="1" s="1"/>
  <c r="AJ83" i="1"/>
  <c r="AU83" i="1" s="1"/>
  <c r="AN83" i="1"/>
  <c r="AY83" i="1" s="1"/>
  <c r="AJ84" i="1"/>
  <c r="AU84" i="1" s="1"/>
  <c r="AN84" i="1"/>
  <c r="AY84" i="1" s="1"/>
  <c r="AJ87" i="1"/>
  <c r="AU87" i="1" s="1"/>
  <c r="AN87" i="1"/>
  <c r="AY87" i="1" s="1"/>
  <c r="AG79" i="1"/>
  <c r="AR79" i="1" s="1"/>
  <c r="AG80" i="1"/>
  <c r="AR80" i="1" s="1"/>
  <c r="AG81" i="1"/>
  <c r="AR81" i="1" s="1"/>
  <c r="AK81" i="1"/>
  <c r="AV81" i="1" s="1"/>
  <c r="AG82" i="1"/>
  <c r="AR82" i="1" s="1"/>
  <c r="AK82" i="1"/>
  <c r="AV82" i="1" s="1"/>
  <c r="AG83" i="1"/>
  <c r="AR83" i="1" s="1"/>
  <c r="AK83" i="1"/>
  <c r="AV83" i="1" s="1"/>
  <c r="AG84" i="1"/>
  <c r="AR84" i="1" s="1"/>
  <c r="AK84" i="1"/>
  <c r="AV84" i="1" s="1"/>
  <c r="AG87" i="1"/>
  <c r="AR87" i="1" s="1"/>
  <c r="AK87" i="1"/>
  <c r="AV87" i="1" s="1"/>
  <c r="AP105" i="1"/>
  <c r="BA105" i="1" s="1"/>
  <c r="AI105" i="1"/>
  <c r="AT105" i="1" s="1"/>
  <c r="AM105" i="1"/>
  <c r="AX105" i="1" s="1"/>
  <c r="AJ105" i="1"/>
  <c r="AU105" i="1" s="1"/>
  <c r="AN105" i="1"/>
  <c r="AY105" i="1" s="1"/>
  <c r="AG105" i="1"/>
  <c r="AR105" i="1" s="1"/>
  <c r="AK105" i="1"/>
  <c r="AV105" i="1" s="1"/>
  <c r="AG92" i="1"/>
  <c r="AR92" i="1" s="1"/>
  <c r="AG76" i="1"/>
  <c r="AR76" i="1" s="1"/>
  <c r="AH49" i="1"/>
  <c r="AS49" i="1" s="1"/>
  <c r="U49" i="1"/>
  <c r="U50" i="1"/>
  <c r="U53" i="1"/>
  <c r="AL54" i="1"/>
  <c r="AW54" i="1" s="1"/>
  <c r="AP54" i="1"/>
  <c r="BA54" i="1" s="1"/>
  <c r="AI51" i="1"/>
  <c r="AT51" i="1" s="1"/>
  <c r="AI52" i="1"/>
  <c r="AT52" i="1" s="1"/>
  <c r="AI53" i="1"/>
  <c r="AT53" i="1" s="1"/>
  <c r="AI54" i="1"/>
  <c r="AT54" i="1" s="1"/>
  <c r="AM54" i="1"/>
  <c r="AX54" i="1" s="1"/>
  <c r="AJ53" i="1"/>
  <c r="AU53" i="1" s="1"/>
  <c r="AJ54" i="1"/>
  <c r="AU54" i="1" s="1"/>
  <c r="U51" i="1"/>
  <c r="AJ52" i="1"/>
  <c r="AU52" i="1" s="1"/>
  <c r="AG50" i="1"/>
  <c r="AR50" i="1" s="1"/>
  <c r="AG51" i="1"/>
  <c r="AR51" i="1" s="1"/>
  <c r="AG52" i="1"/>
  <c r="AR52" i="1" s="1"/>
  <c r="AG53" i="1"/>
  <c r="AR53" i="1" s="1"/>
  <c r="AG54" i="1"/>
  <c r="AR54" i="1" s="1"/>
  <c r="AK54" i="1"/>
  <c r="AV54" i="1" s="1"/>
  <c r="AG49" i="1"/>
  <c r="AR49" i="1" s="1"/>
  <c r="AO40" i="1"/>
  <c r="AZ40" i="1" s="1"/>
  <c r="U37" i="1"/>
  <c r="AH37" i="1"/>
  <c r="AS37" i="1" s="1"/>
  <c r="U38" i="1"/>
  <c r="U39" i="1"/>
  <c r="AH39" i="1"/>
  <c r="AS39" i="1" s="1"/>
  <c r="AL39" i="1"/>
  <c r="AW39" i="1" s="1"/>
  <c r="U40" i="1"/>
  <c r="AH40" i="1"/>
  <c r="AS40" i="1" s="1"/>
  <c r="AL40" i="1"/>
  <c r="AW40" i="1" s="1"/>
  <c r="AP40" i="1"/>
  <c r="BA40" i="1" s="1"/>
  <c r="U41" i="1"/>
  <c r="AH41" i="1"/>
  <c r="AS41" i="1" s="1"/>
  <c r="AL41" i="1"/>
  <c r="AW41" i="1" s="1"/>
  <c r="AP41" i="1"/>
  <c r="BA41" i="1" s="1"/>
  <c r="U42" i="1"/>
  <c r="AH42" i="1"/>
  <c r="AS42" i="1" s="1"/>
  <c r="AL42" i="1"/>
  <c r="AW42" i="1" s="1"/>
  <c r="AP42" i="1"/>
  <c r="BA42" i="1" s="1"/>
  <c r="U43" i="1"/>
  <c r="AH43" i="1"/>
  <c r="AS43" i="1" s="1"/>
  <c r="AL43" i="1"/>
  <c r="AW43" i="1" s="1"/>
  <c r="AP43" i="1"/>
  <c r="BA43" i="1" s="1"/>
  <c r="AI39" i="1"/>
  <c r="AT39" i="1" s="1"/>
  <c r="AI40" i="1"/>
  <c r="AT40" i="1" s="1"/>
  <c r="AM40" i="1"/>
  <c r="AX40" i="1" s="1"/>
  <c r="AI41" i="1"/>
  <c r="AT41" i="1" s="1"/>
  <c r="AM41" i="1"/>
  <c r="AX41" i="1" s="1"/>
  <c r="AI42" i="1"/>
  <c r="AT42" i="1" s="1"/>
  <c r="AM42" i="1"/>
  <c r="AX42" i="1" s="1"/>
  <c r="AI43" i="1"/>
  <c r="AT43" i="1" s="1"/>
  <c r="AM43" i="1"/>
  <c r="AX43" i="1" s="1"/>
  <c r="AJ37" i="1"/>
  <c r="AU37" i="1" s="1"/>
  <c r="AJ39" i="1"/>
  <c r="AU39" i="1" s="1"/>
  <c r="AJ40" i="1"/>
  <c r="AU40" i="1" s="1"/>
  <c r="AN40" i="1"/>
  <c r="AY40" i="1" s="1"/>
  <c r="AJ41" i="1"/>
  <c r="AU41" i="1" s="1"/>
  <c r="AN41" i="1"/>
  <c r="AY41" i="1" s="1"/>
  <c r="AJ42" i="1"/>
  <c r="AU42" i="1" s="1"/>
  <c r="AN42" i="1"/>
  <c r="AY42" i="1" s="1"/>
  <c r="AJ43" i="1"/>
  <c r="AU43" i="1" s="1"/>
  <c r="AN43" i="1"/>
  <c r="AY43" i="1" s="1"/>
  <c r="AI37" i="1"/>
  <c r="AT37" i="1" s="1"/>
  <c r="AG37" i="1"/>
  <c r="AR37" i="1" s="1"/>
  <c r="AG38" i="1"/>
  <c r="AR38" i="1" s="1"/>
  <c r="AG39" i="1"/>
  <c r="AR39" i="1" s="1"/>
  <c r="AK39" i="1"/>
  <c r="AV39" i="1" s="1"/>
  <c r="AG40" i="1"/>
  <c r="AR40" i="1" s="1"/>
  <c r="AK40" i="1"/>
  <c r="AV40" i="1" s="1"/>
  <c r="AG41" i="1"/>
  <c r="AR41" i="1" s="1"/>
  <c r="AK41" i="1"/>
  <c r="AV41" i="1" s="1"/>
  <c r="AG42" i="1"/>
  <c r="AR42" i="1" s="1"/>
  <c r="AK42" i="1"/>
  <c r="AV42" i="1" s="1"/>
  <c r="AG43" i="1"/>
  <c r="AR43" i="1" s="1"/>
  <c r="AK43" i="1"/>
  <c r="AV43" i="1" s="1"/>
  <c r="U36" i="1"/>
  <c r="AG36" i="1"/>
  <c r="AR36" i="1" s="1"/>
  <c r="AG12" i="1"/>
  <c r="AR12" i="1" s="1"/>
  <c r="AG14" i="1"/>
  <c r="AR14" i="1" s="1"/>
  <c r="AJ14" i="1"/>
  <c r="AU14" i="1" s="1"/>
  <c r="AL17" i="1"/>
  <c r="AW17" i="1" s="1"/>
  <c r="U13" i="1"/>
  <c r="AI13" i="1"/>
  <c r="AT13" i="1" s="1"/>
  <c r="U15" i="1"/>
  <c r="AI15" i="1"/>
  <c r="AT15" i="1" s="1"/>
  <c r="AO16" i="1"/>
  <c r="AZ16" i="1" s="1"/>
  <c r="AL16" i="1"/>
  <c r="AW16" i="1" s="1"/>
  <c r="AO17" i="1"/>
  <c r="AZ17" i="1" s="1"/>
  <c r="AP17" i="1"/>
  <c r="BA17" i="1" s="1"/>
  <c r="AO19" i="1"/>
  <c r="AZ19" i="1" s="1"/>
  <c r="AP19" i="1"/>
  <c r="BA19" i="1" s="1"/>
  <c r="U16" i="1"/>
  <c r="U19" i="1"/>
  <c r="AH12" i="1"/>
  <c r="AS12" i="1" s="1"/>
  <c r="AG13" i="1"/>
  <c r="AR13" i="1" s="1"/>
  <c r="AH14" i="1"/>
  <c r="AS14" i="1" s="1"/>
  <c r="AO15" i="1"/>
  <c r="AZ15" i="1" s="1"/>
  <c r="AK15" i="1"/>
  <c r="AV15" i="1" s="1"/>
  <c r="AG15" i="1"/>
  <c r="AR15" i="1" s="1"/>
  <c r="AJ15" i="1"/>
  <c r="AU15" i="1" s="1"/>
  <c r="AP15" i="1"/>
  <c r="BA15" i="1" s="1"/>
  <c r="AN16" i="1"/>
  <c r="AY16" i="1" s="1"/>
  <c r="AN17" i="1"/>
  <c r="AY17" i="1" s="1"/>
  <c r="AN19" i="1"/>
  <c r="AY19" i="1" s="1"/>
  <c r="U12" i="1"/>
  <c r="AI12" i="1"/>
  <c r="AT12" i="1" s="1"/>
  <c r="U14" i="1"/>
  <c r="AI14" i="1"/>
  <c r="AT14" i="1" s="1"/>
  <c r="AL15" i="1"/>
  <c r="AW15" i="1" s="1"/>
  <c r="AH16" i="1"/>
  <c r="AS16" i="1" s="1"/>
  <c r="AI16" i="1"/>
  <c r="AT16" i="1" s="1"/>
  <c r="AM16" i="1"/>
  <c r="AX16" i="1" s="1"/>
  <c r="AI17" i="1"/>
  <c r="AT17" i="1" s="1"/>
  <c r="AM17" i="1"/>
  <c r="AX17" i="1" s="1"/>
  <c r="AI19" i="1"/>
  <c r="AT19" i="1" s="1"/>
  <c r="AM19" i="1"/>
  <c r="AX19" i="1" s="1"/>
  <c r="AJ17" i="1"/>
  <c r="AU17" i="1" s="1"/>
  <c r="AJ19" i="1"/>
  <c r="AU19" i="1" s="1"/>
  <c r="AG16" i="1"/>
  <c r="AR16" i="1" s="1"/>
  <c r="AK16" i="1"/>
  <c r="AV16" i="1" s="1"/>
  <c r="AG17" i="1"/>
  <c r="AR17" i="1" s="1"/>
  <c r="AK17" i="1"/>
  <c r="AV17" i="1" s="1"/>
  <c r="AG19" i="1"/>
  <c r="AR19" i="1" s="1"/>
  <c r="AK19" i="1"/>
  <c r="AV19" i="1" s="1"/>
  <c r="AG11" i="1"/>
  <c r="AR11" i="1" s="1"/>
  <c r="AI5" i="1"/>
  <c r="AT5" i="1" s="1"/>
  <c r="AP5" i="1"/>
  <c r="BA5" i="1" s="1"/>
  <c r="AO5" i="1"/>
  <c r="AZ5" i="1" s="1"/>
  <c r="U5" i="1"/>
  <c r="AM5" i="1"/>
  <c r="AX5" i="1" s="1"/>
  <c r="AL5" i="1"/>
  <c r="AW5" i="1" s="1"/>
  <c r="AJ5" i="1"/>
  <c r="AU5" i="1" s="1"/>
  <c r="AN5" i="1"/>
  <c r="AY5" i="1" s="1"/>
  <c r="AG5" i="1"/>
  <c r="AR5" i="1" s="1"/>
  <c r="AK5" i="1"/>
  <c r="AV5" i="1" s="1"/>
  <c r="U60" i="1"/>
  <c r="U59" i="1"/>
  <c r="AG59" i="1"/>
  <c r="AR59" i="1" s="1"/>
  <c r="AL95" i="1" l="1"/>
  <c r="AW95" i="1" s="1"/>
  <c r="AK53" i="1"/>
  <c r="AV53" i="1" s="1"/>
  <c r="AM95" i="1"/>
  <c r="AI50" i="1"/>
  <c r="AT50" i="1" s="1"/>
  <c r="AK52" i="1"/>
  <c r="AV52" i="1" s="1"/>
  <c r="AJ51" i="1"/>
  <c r="AU51" i="1" s="1"/>
  <c r="AI49" i="1"/>
  <c r="AT49" i="1" s="1"/>
  <c r="AK79" i="1"/>
  <c r="AV79" i="1" s="1"/>
  <c r="AL65" i="1"/>
  <c r="AW65" i="1" s="1"/>
  <c r="AK37" i="1"/>
  <c r="AV37" i="1" s="1"/>
  <c r="AJ13" i="1"/>
  <c r="AU13" i="1" s="1"/>
  <c r="AM81" i="1"/>
  <c r="AX81" i="1" s="1"/>
  <c r="AM39" i="1"/>
  <c r="AX39" i="1" s="1"/>
  <c r="AK14" i="1"/>
  <c r="AL52" i="1"/>
  <c r="AW52" i="1" s="1"/>
  <c r="AH11" i="1"/>
  <c r="AS11" i="1" s="1"/>
  <c r="AI76" i="1"/>
  <c r="AJ76" i="1" s="1"/>
  <c r="AU76" i="1" s="1"/>
  <c r="AK61" i="1"/>
  <c r="AL61" i="1" s="1"/>
  <c r="AW61" i="1" s="1"/>
  <c r="AH38" i="1"/>
  <c r="AS38" i="1" s="1"/>
  <c r="AI38" i="1"/>
  <c r="AT38" i="1" s="1"/>
  <c r="AQ101" i="1"/>
  <c r="Q99" i="1" s="1"/>
  <c r="AQ86" i="1"/>
  <c r="AQ69" i="1"/>
  <c r="AQ100" i="1"/>
  <c r="AQ85" i="1"/>
  <c r="Q68" i="1"/>
  <c r="AQ20" i="1"/>
  <c r="AQ45" i="1"/>
  <c r="AQ44" i="1"/>
  <c r="AH92" i="1"/>
  <c r="AI93" i="1"/>
  <c r="AT93" i="1" s="1"/>
  <c r="AL82" i="1"/>
  <c r="AJ80" i="1"/>
  <c r="AU80" i="1" s="1"/>
  <c r="AM64" i="1"/>
  <c r="AX64" i="1" s="1"/>
  <c r="AN64" i="1"/>
  <c r="AY64" i="1" s="1"/>
  <c r="AH60" i="1"/>
  <c r="AS60" i="1" s="1"/>
  <c r="AJ12" i="1"/>
  <c r="AU12" i="1" s="1"/>
  <c r="AQ84" i="1"/>
  <c r="AN81" i="1"/>
  <c r="AY81" i="1" s="1"/>
  <c r="AQ66" i="1"/>
  <c r="AU64" i="1"/>
  <c r="AQ97" i="1"/>
  <c r="AL62" i="1"/>
  <c r="AW62" i="1" s="1"/>
  <c r="AQ41" i="1"/>
  <c r="AH36" i="1"/>
  <c r="AS36" i="1" s="1"/>
  <c r="AQ17" i="1"/>
  <c r="AQ19" i="1"/>
  <c r="AQ98" i="1"/>
  <c r="AQ96" i="1"/>
  <c r="AQ87" i="1"/>
  <c r="AQ83" i="1"/>
  <c r="AQ105" i="1"/>
  <c r="Q105" i="1" s="1"/>
  <c r="AQ54" i="1"/>
  <c r="AQ43" i="1"/>
  <c r="AQ42" i="1"/>
  <c r="AQ40" i="1"/>
  <c r="AQ16" i="1"/>
  <c r="AQ15" i="1"/>
  <c r="AM62" i="1"/>
  <c r="AQ5" i="1"/>
  <c r="Q5" i="1" s="1"/>
  <c r="AH59" i="1"/>
  <c r="AS59" i="1" s="1"/>
  <c r="S52" i="1"/>
  <c r="S50" i="1"/>
  <c r="S53" i="1"/>
  <c r="S49" i="1"/>
  <c r="S51" i="1"/>
  <c r="T52" i="1"/>
  <c r="T50" i="1"/>
  <c r="R52" i="1"/>
  <c r="R50" i="1"/>
  <c r="T105" i="1"/>
  <c r="T95" i="1"/>
  <c r="T97" i="1"/>
  <c r="T93" i="1"/>
  <c r="T92" i="1"/>
  <c r="T79" i="1"/>
  <c r="T84" i="1"/>
  <c r="T81" i="1"/>
  <c r="T76" i="1"/>
  <c r="T86" i="1"/>
  <c r="T80" i="1"/>
  <c r="T64" i="1"/>
  <c r="T69" i="1"/>
  <c r="T62" i="1"/>
  <c r="T60" i="1"/>
  <c r="T59" i="1"/>
  <c r="T53" i="1"/>
  <c r="T49" i="1"/>
  <c r="T51" i="1"/>
  <c r="T6" i="1"/>
  <c r="T7" i="1"/>
  <c r="AL53" i="1" l="1"/>
  <c r="AJ50" i="1"/>
  <c r="AU50" i="1" s="1"/>
  <c r="AX95" i="1"/>
  <c r="AN95" i="1"/>
  <c r="AJ49" i="1"/>
  <c r="AU49" i="1" s="1"/>
  <c r="AK51" i="1"/>
  <c r="AV51" i="1" s="1"/>
  <c r="Q20" i="1"/>
  <c r="Q72" i="1"/>
  <c r="Q44" i="1"/>
  <c r="Q18" i="1"/>
  <c r="Q101" i="1"/>
  <c r="Q19" i="1"/>
  <c r="AN39" i="1"/>
  <c r="AY39" i="1" s="1"/>
  <c r="AL79" i="1"/>
  <c r="AW79" i="1" s="1"/>
  <c r="AM79" i="1"/>
  <c r="AX79" i="1" s="1"/>
  <c r="AL37" i="1"/>
  <c r="AW37" i="1" s="1"/>
  <c r="AM65" i="1"/>
  <c r="AK13" i="1"/>
  <c r="AI11" i="1"/>
  <c r="AT11" i="1" s="1"/>
  <c r="AK50" i="1"/>
  <c r="AO39" i="1"/>
  <c r="AZ39" i="1" s="1"/>
  <c r="AL14" i="1"/>
  <c r="AV14" i="1"/>
  <c r="AM52" i="1"/>
  <c r="AK76" i="1"/>
  <c r="AV76" i="1" s="1"/>
  <c r="AT76" i="1"/>
  <c r="AV61" i="1"/>
  <c r="AM61" i="1"/>
  <c r="AX61" i="1" s="1"/>
  <c r="Q87" i="1"/>
  <c r="AJ38" i="1"/>
  <c r="Q88" i="1"/>
  <c r="Q40" i="1"/>
  <c r="Q98" i="1"/>
  <c r="Q97" i="1"/>
  <c r="AK80" i="1"/>
  <c r="AV80" i="1" s="1"/>
  <c r="AJ93" i="1"/>
  <c r="AU93" i="1" s="1"/>
  <c r="AS92" i="1"/>
  <c r="AI92" i="1"/>
  <c r="AW82" i="1"/>
  <c r="AM82" i="1"/>
  <c r="AO64" i="1"/>
  <c r="AI60" i="1"/>
  <c r="AT60" i="1" s="1"/>
  <c r="AK12" i="1"/>
  <c r="AL12" i="1" s="1"/>
  <c r="AW12" i="1" s="1"/>
  <c r="AO81" i="1"/>
  <c r="AI59" i="1"/>
  <c r="AT59" i="1" s="1"/>
  <c r="AN62" i="1"/>
  <c r="AY62" i="1" s="1"/>
  <c r="AI36" i="1"/>
  <c r="AK49" i="1"/>
  <c r="AL49" i="1" s="1"/>
  <c r="AW49" i="1" s="1"/>
  <c r="AX62" i="1"/>
  <c r="R81" i="1"/>
  <c r="AW53" i="1" l="1"/>
  <c r="AM53" i="1"/>
  <c r="AY95" i="1"/>
  <c r="AO95" i="1"/>
  <c r="AZ95" i="1" s="1"/>
  <c r="AL51" i="1"/>
  <c r="AW51" i="1" s="1"/>
  <c r="AN79" i="1"/>
  <c r="AO79" i="1" s="1"/>
  <c r="AZ79" i="1" s="1"/>
  <c r="AM37" i="1"/>
  <c r="AN37" i="1" s="1"/>
  <c r="AY37" i="1" s="1"/>
  <c r="AJ11" i="1"/>
  <c r="AU11" i="1" s="1"/>
  <c r="AP39" i="1"/>
  <c r="BA39" i="1" s="1"/>
  <c r="AQ39" i="1" s="1"/>
  <c r="AX65" i="1"/>
  <c r="AN65" i="1"/>
  <c r="AV13" i="1"/>
  <c r="AL13" i="1"/>
  <c r="AV50" i="1"/>
  <c r="AL50" i="1"/>
  <c r="AW50" i="1" s="1"/>
  <c r="AW14" i="1"/>
  <c r="AM14" i="1"/>
  <c r="AX52" i="1"/>
  <c r="AN52" i="1"/>
  <c r="AY52" i="1" s="1"/>
  <c r="AL76" i="1"/>
  <c r="AM76" i="1" s="1"/>
  <c r="AX76" i="1" s="1"/>
  <c r="AN61" i="1"/>
  <c r="AY61" i="1" s="1"/>
  <c r="AU38" i="1"/>
  <c r="AK38" i="1"/>
  <c r="AV38" i="1" s="1"/>
  <c r="AK93" i="1"/>
  <c r="AV93" i="1" s="1"/>
  <c r="AJ60" i="1"/>
  <c r="AU60" i="1" s="1"/>
  <c r="AL80" i="1"/>
  <c r="AW80" i="1" s="1"/>
  <c r="AT92" i="1"/>
  <c r="AJ92" i="1"/>
  <c r="AL93" i="1"/>
  <c r="AM80" i="1"/>
  <c r="AX80" i="1" s="1"/>
  <c r="AK60" i="1"/>
  <c r="AV60" i="1" s="1"/>
  <c r="AX82" i="1"/>
  <c r="AN82" i="1"/>
  <c r="AZ64" i="1"/>
  <c r="AP64" i="1"/>
  <c r="BA64" i="1" s="1"/>
  <c r="AO62" i="1"/>
  <c r="AZ62" i="1" s="1"/>
  <c r="Q43" i="1"/>
  <c r="AJ59" i="1"/>
  <c r="AU59" i="1" s="1"/>
  <c r="AV12" i="1"/>
  <c r="AM12" i="1"/>
  <c r="AZ81" i="1"/>
  <c r="AP81" i="1"/>
  <c r="BA81" i="1" s="1"/>
  <c r="AT36" i="1"/>
  <c r="AJ36" i="1"/>
  <c r="AM49" i="1"/>
  <c r="AX49" i="1" s="1"/>
  <c r="AV49" i="1"/>
  <c r="AP62" i="1" l="1"/>
  <c r="BA62" i="1" s="1"/>
  <c r="AO61" i="1"/>
  <c r="AZ61" i="1" s="1"/>
  <c r="AX53" i="1"/>
  <c r="AN53" i="1"/>
  <c r="AP95" i="1"/>
  <c r="BA95" i="1" s="1"/>
  <c r="AQ95" i="1" s="1"/>
  <c r="Q95" i="1" s="1"/>
  <c r="AM51" i="1"/>
  <c r="AN51" i="1" s="1"/>
  <c r="AY51" i="1" s="1"/>
  <c r="AK11" i="1"/>
  <c r="AV11" i="1" s="1"/>
  <c r="Q42" i="1"/>
  <c r="Q41" i="1"/>
  <c r="AY79" i="1"/>
  <c r="AX37" i="1"/>
  <c r="AO37" i="1"/>
  <c r="AZ37" i="1" s="1"/>
  <c r="AY65" i="1"/>
  <c r="AO65" i="1"/>
  <c r="AM50" i="1"/>
  <c r="AX50" i="1" s="1"/>
  <c r="AP37" i="1"/>
  <c r="BA37" i="1" s="1"/>
  <c r="AQ37" i="1" s="1"/>
  <c r="AW13" i="1"/>
  <c r="AM13" i="1"/>
  <c r="AX13" i="1" s="1"/>
  <c r="AX14" i="1"/>
  <c r="AN14" i="1"/>
  <c r="AO52" i="1"/>
  <c r="AZ52" i="1" s="1"/>
  <c r="AN76" i="1"/>
  <c r="AO76" i="1" s="1"/>
  <c r="AZ76" i="1" s="1"/>
  <c r="AW76" i="1"/>
  <c r="AP61" i="1"/>
  <c r="BA61" i="1" s="1"/>
  <c r="AQ61" i="1" s="1"/>
  <c r="AL60" i="1"/>
  <c r="AW60" i="1" s="1"/>
  <c r="AL38" i="1"/>
  <c r="AM38" i="1" s="1"/>
  <c r="AX38" i="1" s="1"/>
  <c r="AQ62" i="1"/>
  <c r="AK59" i="1"/>
  <c r="AV59" i="1" s="1"/>
  <c r="AU92" i="1"/>
  <c r="AK92" i="1"/>
  <c r="AW93" i="1"/>
  <c r="AM93" i="1"/>
  <c r="AN93" i="1" s="1"/>
  <c r="AY93" i="1" s="1"/>
  <c r="AN80" i="1"/>
  <c r="AY82" i="1"/>
  <c r="AO82" i="1"/>
  <c r="AQ64" i="1"/>
  <c r="Q70" i="1" s="1"/>
  <c r="AX12" i="1"/>
  <c r="AN12" i="1"/>
  <c r="AY12" i="1" s="1"/>
  <c r="AQ81" i="1"/>
  <c r="AP79" i="1"/>
  <c r="BA79" i="1" s="1"/>
  <c r="AM60" i="1"/>
  <c r="AU36" i="1"/>
  <c r="AK36" i="1"/>
  <c r="AL36" i="1" s="1"/>
  <c r="AW36" i="1" s="1"/>
  <c r="AN49" i="1"/>
  <c r="AY49" i="1" s="1"/>
  <c r="AQ79" i="1" l="1"/>
  <c r="AY53" i="1"/>
  <c r="AO53" i="1"/>
  <c r="AZ53" i="1" s="1"/>
  <c r="AX51" i="1"/>
  <c r="AL11" i="1"/>
  <c r="AO51" i="1"/>
  <c r="AZ51" i="1" s="1"/>
  <c r="AP51" i="1"/>
  <c r="BA51" i="1" s="1"/>
  <c r="AZ65" i="1"/>
  <c r="AP65" i="1"/>
  <c r="BA65" i="1" s="1"/>
  <c r="AN50" i="1"/>
  <c r="AN13" i="1"/>
  <c r="AY14" i="1"/>
  <c r="AO14" i="1"/>
  <c r="AZ14" i="1" s="1"/>
  <c r="AP76" i="1"/>
  <c r="BA76" i="1" s="1"/>
  <c r="AP52" i="1"/>
  <c r="BA52" i="1" s="1"/>
  <c r="AQ52" i="1" s="1"/>
  <c r="Q52" i="1" s="1"/>
  <c r="AY76" i="1"/>
  <c r="AL59" i="1"/>
  <c r="AW59" i="1" s="1"/>
  <c r="AW38" i="1"/>
  <c r="AN38" i="1"/>
  <c r="AY38" i="1" s="1"/>
  <c r="Q63" i="1"/>
  <c r="AV92" i="1"/>
  <c r="AL92" i="1"/>
  <c r="AX93" i="1"/>
  <c r="AO93" i="1"/>
  <c r="AZ93" i="1" s="1"/>
  <c r="AY80" i="1"/>
  <c r="AO80" i="1"/>
  <c r="AZ80" i="1" s="1"/>
  <c r="AZ82" i="1"/>
  <c r="AP82" i="1"/>
  <c r="BA82" i="1" s="1"/>
  <c r="AO49" i="1"/>
  <c r="AZ49" i="1" s="1"/>
  <c r="AO12" i="1"/>
  <c r="AZ12" i="1" s="1"/>
  <c r="AX60" i="1"/>
  <c r="AN60" i="1"/>
  <c r="AV36" i="1"/>
  <c r="AM36" i="1"/>
  <c r="AX36" i="1" s="1"/>
  <c r="AW11" i="1"/>
  <c r="AM11" i="1"/>
  <c r="AX11" i="1" s="1"/>
  <c r="AQ51" i="1" l="1"/>
  <c r="AP53" i="1"/>
  <c r="BA53" i="1" s="1"/>
  <c r="AQ53" i="1" s="1"/>
  <c r="Q53" i="1" s="1"/>
  <c r="AP49" i="1"/>
  <c r="BA49" i="1" s="1"/>
  <c r="AQ49" i="1" s="1"/>
  <c r="Q54" i="1"/>
  <c r="AQ65" i="1"/>
  <c r="Q66" i="1" s="1"/>
  <c r="AY50" i="1"/>
  <c r="AO50" i="1"/>
  <c r="AY13" i="1"/>
  <c r="AO13" i="1"/>
  <c r="AM59" i="1"/>
  <c r="AX59" i="1" s="1"/>
  <c r="AQ76" i="1"/>
  <c r="Q77" i="1" s="1"/>
  <c r="AP14" i="1"/>
  <c r="BA14" i="1" s="1"/>
  <c r="AQ14" i="1" s="1"/>
  <c r="Q14" i="1" s="1"/>
  <c r="AN11" i="1"/>
  <c r="AY11" i="1" s="1"/>
  <c r="AO38" i="1"/>
  <c r="AZ38" i="1" s="1"/>
  <c r="AW92" i="1"/>
  <c r="AM92" i="1"/>
  <c r="AP93" i="1"/>
  <c r="BA93" i="1" s="1"/>
  <c r="AQ93" i="1" s="1"/>
  <c r="AP80" i="1"/>
  <c r="BA80" i="1" s="1"/>
  <c r="AQ80" i="1" s="1"/>
  <c r="AQ82" i="1"/>
  <c r="Q83" i="1" s="1"/>
  <c r="AP12" i="1"/>
  <c r="BA12" i="1" s="1"/>
  <c r="AQ12" i="1" s="1"/>
  <c r="AY60" i="1"/>
  <c r="AO60" i="1"/>
  <c r="AZ60" i="1" s="1"/>
  <c r="AN36" i="1"/>
  <c r="AY36" i="1" s="1"/>
  <c r="AO11" i="1" l="1"/>
  <c r="AZ11" i="1" s="1"/>
  <c r="Q64" i="1"/>
  <c r="Q67" i="1"/>
  <c r="Q86" i="1"/>
  <c r="Q78" i="1"/>
  <c r="Q84" i="1"/>
  <c r="Q81" i="1"/>
  <c r="Q76" i="1"/>
  <c r="Q61" i="1"/>
  <c r="Q62" i="1"/>
  <c r="Q15" i="1"/>
  <c r="AN59" i="1"/>
  <c r="AY59" i="1" s="1"/>
  <c r="AZ50" i="1"/>
  <c r="AP50" i="1"/>
  <c r="BA50" i="1" s="1"/>
  <c r="AQ50" i="1" s="1"/>
  <c r="Q51" i="1" s="1"/>
  <c r="AZ13" i="1"/>
  <c r="AP13" i="1"/>
  <c r="BA13" i="1" s="1"/>
  <c r="AP38" i="1"/>
  <c r="BA38" i="1" s="1"/>
  <c r="AQ38" i="1" s="1"/>
  <c r="Q37" i="1" s="1"/>
  <c r="Q79" i="1"/>
  <c r="Q80" i="1"/>
  <c r="Q82" i="1"/>
  <c r="Q85" i="1"/>
  <c r="AO59" i="1"/>
  <c r="AZ59" i="1" s="1"/>
  <c r="AX92" i="1"/>
  <c r="AN92" i="1"/>
  <c r="AP60" i="1"/>
  <c r="BA60" i="1" s="1"/>
  <c r="AQ60" i="1" s="1"/>
  <c r="AO36" i="1"/>
  <c r="AZ36" i="1" s="1"/>
  <c r="AP11" i="1"/>
  <c r="BA11" i="1" s="1"/>
  <c r="Q49" i="1" l="1"/>
  <c r="Q50" i="1"/>
  <c r="AQ13" i="1"/>
  <c r="Q13" i="1" s="1"/>
  <c r="AP59" i="1"/>
  <c r="BA59" i="1" s="1"/>
  <c r="AQ59" i="1" s="1"/>
  <c r="Q60" i="1" s="1"/>
  <c r="AY92" i="1"/>
  <c r="AO92" i="1"/>
  <c r="AZ92" i="1" s="1"/>
  <c r="AQ11" i="1"/>
  <c r="AP36" i="1"/>
  <c r="BA36" i="1" s="1"/>
  <c r="AQ36" i="1" s="1"/>
  <c r="Q45" i="1" s="1"/>
  <c r="Q36" i="1" l="1"/>
  <c r="Q65" i="1"/>
  <c r="Q59" i="1"/>
  <c r="Q16" i="1"/>
  <c r="Q12" i="1"/>
  <c r="Q17" i="1"/>
  <c r="Q11" i="1"/>
  <c r="Q69" i="1"/>
  <c r="Q7" i="1"/>
  <c r="Q6" i="1"/>
  <c r="Q38" i="1"/>
  <c r="Q39" i="1"/>
  <c r="AP92" i="1"/>
  <c r="BA92" i="1" s="1"/>
  <c r="AQ92" i="1" s="1"/>
  <c r="Q93" i="1" s="1"/>
  <c r="A20" i="1"/>
  <c r="Q94" i="1" l="1"/>
  <c r="Q92" i="1"/>
  <c r="Q100" i="1"/>
  <c r="Q96" i="1"/>
  <c r="R84" i="1"/>
  <c r="S6" i="1"/>
  <c r="R6" i="1"/>
  <c r="S7" i="1"/>
  <c r="R7" i="1"/>
  <c r="P9" i="1" l="1"/>
  <c r="O9" i="1"/>
  <c r="N9" i="1"/>
  <c r="M9" i="1"/>
  <c r="L9" i="1"/>
  <c r="K9" i="1"/>
  <c r="J9" i="1"/>
  <c r="S105" i="1"/>
  <c r="R105" i="1"/>
  <c r="A105" i="1"/>
  <c r="A104" i="1"/>
  <c r="A103" i="1"/>
  <c r="R95" i="1"/>
  <c r="R92" i="1"/>
  <c r="A100" i="1"/>
  <c r="R97" i="1"/>
  <c r="A94" i="1"/>
  <c r="A99" i="1"/>
  <c r="A93" i="1"/>
  <c r="R93" i="1"/>
  <c r="A98" i="1"/>
  <c r="A91" i="1"/>
  <c r="A90" i="1"/>
  <c r="A87" i="1"/>
  <c r="A79" i="1"/>
  <c r="R79" i="1"/>
  <c r="A78" i="1"/>
  <c r="R76" i="1"/>
  <c r="A80" i="1"/>
  <c r="A85" i="1"/>
  <c r="A84" i="1"/>
  <c r="R86" i="1"/>
  <c r="A83" i="1"/>
  <c r="R80" i="1"/>
  <c r="A75" i="1"/>
  <c r="A74" i="1"/>
  <c r="S69" i="1"/>
  <c r="R69" i="1"/>
  <c r="A64" i="1"/>
  <c r="S64" i="1"/>
  <c r="R64" i="1"/>
  <c r="A63" i="1"/>
  <c r="S62" i="1"/>
  <c r="R62" i="1"/>
  <c r="A68" i="1"/>
  <c r="S60" i="1"/>
  <c r="R60" i="1"/>
  <c r="S59" i="1"/>
  <c r="R59" i="1"/>
  <c r="A67" i="1"/>
  <c r="A58" i="1"/>
  <c r="A57" i="1"/>
  <c r="R53" i="1"/>
  <c r="R51" i="1"/>
  <c r="A52" i="1"/>
  <c r="R49" i="1"/>
  <c r="A49" i="1"/>
  <c r="A50" i="1"/>
  <c r="A53" i="1"/>
  <c r="A48" i="1"/>
  <c r="A47" i="1"/>
  <c r="A39" i="1"/>
  <c r="A35" i="1"/>
  <c r="A14" i="1"/>
  <c r="A16" i="1"/>
  <c r="A18" i="1"/>
  <c r="A13" i="1"/>
  <c r="A17" i="1"/>
  <c r="A12" i="1"/>
  <c r="A15" i="1"/>
  <c r="A9" i="1"/>
</calcChain>
</file>

<file path=xl/sharedStrings.xml><?xml version="1.0" encoding="utf-8"?>
<sst xmlns="http://schemas.openxmlformats.org/spreadsheetml/2006/main" count="1185" uniqueCount="305">
  <si>
    <t>BEGINNER</t>
  </si>
  <si>
    <t>BF</t>
  </si>
  <si>
    <t>GL</t>
  </si>
  <si>
    <t>MI</t>
  </si>
  <si>
    <t>ME</t>
  </si>
  <si>
    <t>ES</t>
  </si>
  <si>
    <t>MM</t>
  </si>
  <si>
    <t>Best 8</t>
  </si>
  <si>
    <t># of Events Ridden</t>
  </si>
  <si>
    <t>Total</t>
  </si>
  <si>
    <t>Last Name</t>
  </si>
  <si>
    <t>First Name</t>
  </si>
  <si>
    <t>Club</t>
  </si>
  <si>
    <t>NOVICE</t>
  </si>
  <si>
    <t>INTERMEDIATE</t>
  </si>
  <si>
    <t>SENIOR</t>
  </si>
  <si>
    <t>SPORTSMAN</t>
  </si>
  <si>
    <t>ADVANCED</t>
  </si>
  <si>
    <t>EXPERT</t>
  </si>
  <si>
    <t>YOUTH</t>
  </si>
  <si>
    <t>Workers</t>
  </si>
  <si>
    <t>Metro</t>
  </si>
  <si>
    <t>Hadden</t>
  </si>
  <si>
    <t>Ross</t>
  </si>
  <si>
    <t>East Side</t>
  </si>
  <si>
    <t>Ryan</t>
  </si>
  <si>
    <t>Great Lakes</t>
  </si>
  <si>
    <t>Michiana</t>
  </si>
  <si>
    <t>Steve</t>
  </si>
  <si>
    <t>Knepp</t>
  </si>
  <si>
    <t>Kerr</t>
  </si>
  <si>
    <t>Mike</t>
  </si>
  <si>
    <t>Mast</t>
  </si>
  <si>
    <t>Connor</t>
  </si>
  <si>
    <t>Alwine</t>
  </si>
  <si>
    <t>Scott</t>
  </si>
  <si>
    <t>Mason</t>
  </si>
  <si>
    <t>Wehner</t>
  </si>
  <si>
    <t>Cory</t>
  </si>
  <si>
    <t>Lester</t>
  </si>
  <si>
    <t>Aherne</t>
  </si>
  <si>
    <t>Brian</t>
  </si>
  <si>
    <t>Juif</t>
  </si>
  <si>
    <t>Travis</t>
  </si>
  <si>
    <t>Phil</t>
  </si>
  <si>
    <t>Ronald (Lee)</t>
  </si>
  <si>
    <t>Arndt</t>
  </si>
  <si>
    <t>Martin</t>
  </si>
  <si>
    <t>Tope</t>
  </si>
  <si>
    <t>Fischmeister</t>
  </si>
  <si>
    <t>Jim</t>
  </si>
  <si>
    <t>Howard</t>
  </si>
  <si>
    <t>DNF</t>
  </si>
  <si>
    <t>Smith</t>
  </si>
  <si>
    <t>Doug</t>
  </si>
  <si>
    <t>Bent Fenders</t>
  </si>
  <si>
    <t>Bach</t>
  </si>
  <si>
    <t>Simon</t>
  </si>
  <si>
    <t>Marc</t>
  </si>
  <si>
    <t>Jason</t>
  </si>
  <si>
    <t>Joseph</t>
  </si>
  <si>
    <t>LaBelle</t>
  </si>
  <si>
    <t>Kip</t>
  </si>
  <si>
    <t>Oriol</t>
  </si>
  <si>
    <t>Biff Knapp</t>
  </si>
  <si>
    <t>Kip Labelle</t>
  </si>
  <si>
    <t>Jeff Pollack</t>
  </si>
  <si>
    <t>Doug Smith</t>
  </si>
  <si>
    <t>Don Tudethout</t>
  </si>
  <si>
    <t>Martin Meida</t>
  </si>
  <si>
    <t>Juan Canellas</t>
  </si>
  <si>
    <t>Mark Decker</t>
  </si>
  <si>
    <t>Randy Arndt</t>
  </si>
  <si>
    <t>Jim Barnes</t>
  </si>
  <si>
    <t>Matt Bushore</t>
  </si>
  <si>
    <t>Sebastian Beane</t>
  </si>
  <si>
    <t>Steven Beane</t>
  </si>
  <si>
    <t>Phil Bonkoski</t>
  </si>
  <si>
    <t>Steve Hansen</t>
  </si>
  <si>
    <t>Brad Howard</t>
  </si>
  <si>
    <t>Ryan Howard</t>
  </si>
  <si>
    <t>Dennis Kessler</t>
  </si>
  <si>
    <t>Mark Robinson</t>
  </si>
  <si>
    <t>Brown</t>
  </si>
  <si>
    <t>David</t>
  </si>
  <si>
    <t>David Brown</t>
  </si>
  <si>
    <t>Julie Morgan</t>
  </si>
  <si>
    <t>Barnes</t>
  </si>
  <si>
    <t>Hansen</t>
  </si>
  <si>
    <t>Bryan Bondeson</t>
  </si>
  <si>
    <t>Colby Bondeson</t>
  </si>
  <si>
    <t>Kristi Bondeson</t>
  </si>
  <si>
    <t>Evan Brandenburg</t>
  </si>
  <si>
    <t>Aaron Brandenburg</t>
  </si>
  <si>
    <t>Tom Brandenburg</t>
  </si>
  <si>
    <t>Eric McWhinney</t>
  </si>
  <si>
    <t>Wilhelm Krupke</t>
  </si>
  <si>
    <t>Canellas</t>
  </si>
  <si>
    <t>Brian Aherne</t>
  </si>
  <si>
    <t>Simon Bach</t>
  </si>
  <si>
    <t>Heidi Brenner</t>
  </si>
  <si>
    <t>Scott Brenner</t>
  </si>
  <si>
    <t>Jim Gawne</t>
  </si>
  <si>
    <t>Gary Grobbel</t>
  </si>
  <si>
    <t>Chuck Lester</t>
  </si>
  <si>
    <t xml:space="preserve">Bob Watson </t>
  </si>
  <si>
    <t>Kunio Watanabe</t>
  </si>
  <si>
    <t>Martin Kerr</t>
  </si>
  <si>
    <t>Devin Kerr</t>
  </si>
  <si>
    <t>Mike Kerr</t>
  </si>
  <si>
    <t>Don Lusk</t>
  </si>
  <si>
    <t>Ross Hadden</t>
  </si>
  <si>
    <t>Mark Becker</t>
  </si>
  <si>
    <t>Brent Bennett</t>
  </si>
  <si>
    <t>Lester Mason</t>
  </si>
  <si>
    <t>Joseph Mason</t>
  </si>
  <si>
    <t>Jaycob Mason</t>
  </si>
  <si>
    <t>Jeremy Mason</t>
  </si>
  <si>
    <t>Jon  Mason</t>
  </si>
  <si>
    <t>Lex Bennett</t>
  </si>
  <si>
    <t>Scott Alwine</t>
  </si>
  <si>
    <t>Lawrence Corbin</t>
  </si>
  <si>
    <t>Jim Fischmeister</t>
  </si>
  <si>
    <t>Jeff Gruntman</t>
  </si>
  <si>
    <t>Chase Guthrie</t>
  </si>
  <si>
    <t>Heath Heitman</t>
  </si>
  <si>
    <t>Paul Immoos</t>
  </si>
  <si>
    <t>Travis Juif</t>
  </si>
  <si>
    <t>Ernest Knepp</t>
  </si>
  <si>
    <t>Jason Knepp</t>
  </si>
  <si>
    <t>Connor Mast</t>
  </si>
  <si>
    <t>Adam Matthews</t>
  </si>
  <si>
    <t>Shawn McGinnis</t>
  </si>
  <si>
    <t>Stacy McGinnis</t>
  </si>
  <si>
    <t>John Olafson</t>
  </si>
  <si>
    <t>Isaac Perry</t>
  </si>
  <si>
    <t>Walker Perry</t>
  </si>
  <si>
    <t>Cory Sargent</t>
  </si>
  <si>
    <t>Andy Sprague</t>
  </si>
  <si>
    <t>Clifford Sprague</t>
  </si>
  <si>
    <t>Events Worked</t>
  </si>
  <si>
    <t>Scott Debolt</t>
  </si>
  <si>
    <t>Noonan</t>
  </si>
  <si>
    <t>Shane</t>
  </si>
  <si>
    <t>Ernest</t>
  </si>
  <si>
    <t>Broge</t>
  </si>
  <si>
    <t>Robert</t>
  </si>
  <si>
    <t>Oriol Canellas</t>
  </si>
  <si>
    <t>Tyler Ratliff</t>
  </si>
  <si>
    <t>Dave Albers</t>
  </si>
  <si>
    <t>James</t>
  </si>
  <si>
    <t>Eastside</t>
  </si>
  <si>
    <t>Sprague</t>
  </si>
  <si>
    <t>Clifford</t>
  </si>
  <si>
    <t>Kenneth</t>
  </si>
  <si>
    <t>Little</t>
  </si>
  <si>
    <t>Randal</t>
  </si>
  <si>
    <t>Jonathon</t>
  </si>
  <si>
    <t>Bradley</t>
  </si>
  <si>
    <t>Mont Annis</t>
  </si>
  <si>
    <t>Trenton Hufnagel</t>
  </si>
  <si>
    <t>W</t>
  </si>
  <si>
    <t>Jaden Carlson</t>
  </si>
  <si>
    <t>William Resch</t>
  </si>
  <si>
    <t>Steve Little</t>
  </si>
  <si>
    <t>Knapp</t>
  </si>
  <si>
    <t>NR</t>
  </si>
  <si>
    <t>Beane</t>
  </si>
  <si>
    <t>Sebastian</t>
  </si>
  <si>
    <t>Brenner</t>
  </si>
  <si>
    <t>Heidi</t>
  </si>
  <si>
    <t>Annis</t>
  </si>
  <si>
    <t>Mont</t>
  </si>
  <si>
    <t>Mid-Michigan</t>
  </si>
  <si>
    <t>Bondeson</t>
  </si>
  <si>
    <t>Bryan</t>
  </si>
  <si>
    <t>Brandenburg</t>
  </si>
  <si>
    <t>Aaron</t>
  </si>
  <si>
    <t>Evan</t>
  </si>
  <si>
    <t>Hufnagel</t>
  </si>
  <si>
    <t>Trenton</t>
  </si>
  <si>
    <t>Sargent</t>
  </si>
  <si>
    <t>Steven</t>
  </si>
  <si>
    <t>Bushore</t>
  </si>
  <si>
    <t>Matt</t>
  </si>
  <si>
    <t>Gawne</t>
  </si>
  <si>
    <t>Dylan</t>
  </si>
  <si>
    <t>Mark VanDiepenbos</t>
  </si>
  <si>
    <t>Shane Noonan</t>
  </si>
  <si>
    <t>Kenneth Sprague</t>
  </si>
  <si>
    <t>Cory Tope</t>
  </si>
  <si>
    <t>Duane Tope</t>
  </si>
  <si>
    <t>Thaddeus Waggoner</t>
  </si>
  <si>
    <t>Ronald (Lee) Wehner</t>
  </si>
  <si>
    <t>Steve Wehner</t>
  </si>
  <si>
    <t>Scott Wickens</t>
  </si>
  <si>
    <t>Lex</t>
  </si>
  <si>
    <t>McDowell</t>
  </si>
  <si>
    <t>Geraldine Broge</t>
  </si>
  <si>
    <t>Rob Broge</t>
  </si>
  <si>
    <t>Devin</t>
  </si>
  <si>
    <t>Phil McDowell</t>
  </si>
  <si>
    <t>Nick Ruark</t>
  </si>
  <si>
    <t>Dylan Kerr</t>
  </si>
  <si>
    <t>Douglas</t>
  </si>
  <si>
    <t>Bill</t>
  </si>
  <si>
    <t>Andy</t>
  </si>
  <si>
    <t>Ian</t>
  </si>
  <si>
    <t>Morley</t>
  </si>
  <si>
    <t>Bent Fenders 08/28/2022</t>
  </si>
  <si>
    <t>Resh</t>
  </si>
  <si>
    <t>William</t>
  </si>
  <si>
    <t>Benjamin</t>
  </si>
  <si>
    <t>Metamora Great Lakes 09/11/2022</t>
  </si>
  <si>
    <t>Robert Broge</t>
  </si>
  <si>
    <t>Bill Douglas</t>
  </si>
  <si>
    <t>Fran Hall</t>
  </si>
  <si>
    <t>Tom Ostrowski</t>
  </si>
  <si>
    <t>Watanabe</t>
  </si>
  <si>
    <t>Kunio</t>
  </si>
  <si>
    <t>Ian Morley</t>
  </si>
  <si>
    <t>Meida</t>
  </si>
  <si>
    <t>MOTA Annual Points Listing 2023 Season</t>
  </si>
  <si>
    <t>SENIOR B</t>
  </si>
  <si>
    <t>Mid Michigan Vermontville 05 07 2023</t>
  </si>
  <si>
    <t>Wilson</t>
  </si>
  <si>
    <t>Logan</t>
  </si>
  <si>
    <t>Kristina</t>
  </si>
  <si>
    <t>Waggoner</t>
  </si>
  <si>
    <t>Thaddeus</t>
  </si>
  <si>
    <t>Matthews</t>
  </si>
  <si>
    <t>Adam</t>
  </si>
  <si>
    <t>VanDiepenbos</t>
  </si>
  <si>
    <t>Mark</t>
  </si>
  <si>
    <t>Gray</t>
  </si>
  <si>
    <t>Bonkonski</t>
  </si>
  <si>
    <t>INT</t>
  </si>
  <si>
    <t>SR B</t>
  </si>
  <si>
    <t>Duane</t>
  </si>
  <si>
    <t>Bent Fenders 05/21/2023</t>
  </si>
  <si>
    <t>Marc Canellas</t>
  </si>
  <si>
    <t>Cheryl Little</t>
  </si>
  <si>
    <t>Robert Roosen</t>
  </si>
  <si>
    <t>Travis Howard</t>
  </si>
  <si>
    <t>Mike Grimes</t>
  </si>
  <si>
    <t>Rosalie Masters</t>
  </si>
  <si>
    <t>Williams</t>
  </si>
  <si>
    <t>Elizabeth</t>
  </si>
  <si>
    <t>SPT</t>
  </si>
  <si>
    <t>Bennett</t>
  </si>
  <si>
    <t>Brent</t>
  </si>
  <si>
    <t>Metamora Great Lakes 06/05/23</t>
  </si>
  <si>
    <t>Evan Debolt</t>
  </si>
  <si>
    <t>Metro Whitmore Lake 06/25/23</t>
  </si>
  <si>
    <t>Gray Howard</t>
  </si>
  <si>
    <t>Kristina Howard</t>
  </si>
  <si>
    <t>EXP</t>
  </si>
  <si>
    <t>Debolt</t>
  </si>
  <si>
    <t>Ben Sprague</t>
  </si>
  <si>
    <t>Lizz Williams</t>
  </si>
  <si>
    <t>Logan Wilson</t>
  </si>
  <si>
    <t>Michiana July 15, 2023</t>
  </si>
  <si>
    <t>Michiana July 16, 2023</t>
  </si>
  <si>
    <t>Youth</t>
  </si>
  <si>
    <t>Cora</t>
  </si>
  <si>
    <t>Reitenour</t>
  </si>
  <si>
    <t>Jakabieski</t>
  </si>
  <si>
    <t>Blake</t>
  </si>
  <si>
    <t>Lucas</t>
  </si>
  <si>
    <t>Marvin</t>
  </si>
  <si>
    <t>Zane</t>
  </si>
  <si>
    <t>Henry</t>
  </si>
  <si>
    <t>Moon</t>
  </si>
  <si>
    <t>Hazel</t>
  </si>
  <si>
    <t>East Side Vassar 08 06 2023</t>
  </si>
  <si>
    <t>Kaleb Lindke</t>
  </si>
  <si>
    <t>Lindke</t>
  </si>
  <si>
    <t>Kaleb</t>
  </si>
  <si>
    <t>Not a club Member</t>
  </si>
  <si>
    <t>Lusk</t>
  </si>
  <si>
    <t>Don</t>
  </si>
  <si>
    <t>Metamora Great Lakes 08/27/2023</t>
  </si>
  <si>
    <t>Ed Logan</t>
  </si>
  <si>
    <t>East Side Vassar 09 10 2023</t>
  </si>
  <si>
    <t>Ethan</t>
  </si>
  <si>
    <t>Metro Whitmore Lake 09/24/2023</t>
  </si>
  <si>
    <t>SR</t>
  </si>
  <si>
    <t>Bent Fenders 10/01/2023</t>
  </si>
  <si>
    <t>Teresa Decker</t>
  </si>
  <si>
    <t>Joe Kutchey</t>
  </si>
  <si>
    <t>NOV</t>
  </si>
  <si>
    <t>ADV</t>
  </si>
  <si>
    <t>Juan</t>
  </si>
  <si>
    <t>DeWayne Coblentz</t>
  </si>
  <si>
    <t>Aaron Brandenberg</t>
  </si>
  <si>
    <t>Evan Brandenberg</t>
  </si>
  <si>
    <t>Tom Brandenberg</t>
  </si>
  <si>
    <t>Ayden McWhinney</t>
  </si>
  <si>
    <t>Mike Tennant</t>
  </si>
  <si>
    <t>Dave Tennant</t>
  </si>
  <si>
    <t>Matt Sturgeon</t>
  </si>
  <si>
    <t>Trenton Huffnagel</t>
  </si>
  <si>
    <t>Ron &amp; Rexanne</t>
  </si>
  <si>
    <t>Taylor Pip</t>
  </si>
  <si>
    <t>Vermontville 10/15/2023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</si>
</sst>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" fillId="0" borderId="8" xfId="0" applyFont="1" applyBorder="1"/>
    <xf numFmtId="14" fontId="0" fillId="0" borderId="9" xfId="0" applyNumberFormat="1" applyBorder="1"/>
    <xf numFmtId="0" fontId="0" fillId="0" borderId="10" xfId="0" applyBorder="1"/>
    <xf numFmtId="0" fontId="0" fillId="0" borderId="11" xfId="0" applyBorder="1" applyAlignment="1">
      <alignment horizontal="left"/>
    </xf>
    <xf numFmtId="0" fontId="0" fillId="0" borderId="12" xfId="0" applyBorder="1"/>
    <xf numFmtId="0" fontId="0" fillId="0" borderId="13" xfId="0" applyBorder="1" applyAlignment="1">
      <alignment horizontal="left"/>
    </xf>
    <xf numFmtId="0" fontId="0" fillId="0" borderId="14" xfId="0" applyBorder="1"/>
    <xf numFmtId="0" fontId="0" fillId="0" borderId="15" xfId="0" applyBorder="1"/>
    <xf numFmtId="0" fontId="0" fillId="0" borderId="8" xfId="0" applyBorder="1" applyAlignment="1">
      <alignment horizontal="left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 applyAlignment="1">
      <alignment horizontal="center"/>
    </xf>
    <xf numFmtId="0" fontId="1" fillId="0" borderId="0" xfId="0" applyFont="1"/>
    <xf numFmtId="0" fontId="0" fillId="0" borderId="13" xfId="0" applyBorder="1"/>
    <xf numFmtId="164" fontId="0" fillId="0" borderId="2" xfId="0" applyNumberFormat="1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/>
    <xf numFmtId="0" fontId="0" fillId="0" borderId="15" xfId="0" applyBorder="1" applyAlignment="1">
      <alignment horizontal="center"/>
    </xf>
    <xf numFmtId="0" fontId="0" fillId="0" borderId="0" xfId="0" quotePrefix="1" applyAlignment="1">
      <alignment horizontal="center"/>
    </xf>
    <xf numFmtId="0" fontId="0" fillId="0" borderId="1" xfId="0" applyBorder="1"/>
    <xf numFmtId="0" fontId="0" fillId="2" borderId="0" xfId="0" applyFill="1"/>
    <xf numFmtId="0" fontId="0" fillId="2" borderId="1" xfId="0" applyFill="1" applyBorder="1"/>
    <xf numFmtId="0" fontId="0" fillId="0" borderId="14" xfId="0" applyBorder="1" applyAlignment="1">
      <alignment horizontal="left"/>
    </xf>
    <xf numFmtId="0" fontId="1" fillId="0" borderId="8" xfId="0" applyFont="1" applyBorder="1" applyAlignment="1">
      <alignment horizontal="left"/>
    </xf>
    <xf numFmtId="0" fontId="0" fillId="0" borderId="17" xfId="0" applyBorder="1" applyAlignment="1">
      <alignment horizontal="left"/>
    </xf>
    <xf numFmtId="14" fontId="0" fillId="0" borderId="18" xfId="0" applyNumberFormat="1" applyBorder="1"/>
    <xf numFmtId="0" fontId="0" fillId="0" borderId="18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0" borderId="9" xfId="0" applyNumberForma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rnie/Trials%202018/05%2020%202018%20Trials%20Scoring%20Bent%20Fende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rnie/Trials%202021/Bent%20Fenders%20Scores%2004%2030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Data Entry"/>
      <sheetName val="Scores by Class"/>
      <sheetName val="Points YTD"/>
      <sheetName val="Team Rankings"/>
      <sheetName val="Section Difficulty Rankings"/>
      <sheetName val="Youth"/>
      <sheetName val="Beginner"/>
      <sheetName val="Novice"/>
      <sheetName val="Intermediate"/>
      <sheetName val="Senior"/>
      <sheetName val="Sportsman"/>
      <sheetName val="Advanced"/>
      <sheetName val="Expert"/>
      <sheetName val="Champ"/>
      <sheetName val="Vintage"/>
      <sheetName val="Knobby"/>
      <sheetName val="Section 1"/>
      <sheetName val="Section 2"/>
      <sheetName val="Section 3"/>
      <sheetName val="Section 4"/>
      <sheetName val="Section 5"/>
      <sheetName val="Section 6"/>
      <sheetName val="Section 7"/>
      <sheetName val="Section 8"/>
      <sheetName val="Section 9"/>
      <sheetName val="Section 10"/>
    </sheetNames>
    <sheetDataSet>
      <sheetData sheetId="0" refreshError="1"/>
      <sheetData sheetId="1">
        <row r="3">
          <cell r="A3" t="str">
            <v>BarnesChaseAdvanced</v>
          </cell>
        </row>
        <row r="969">
          <cell r="BR969" t="str">
            <v>Youth</v>
          </cell>
          <cell r="BU969" t="str">
            <v>Eastside</v>
          </cell>
        </row>
        <row r="970">
          <cell r="BR970" t="str">
            <v>Beginner</v>
          </cell>
          <cell r="BU970" t="str">
            <v>Bent Fenders</v>
          </cell>
        </row>
        <row r="971">
          <cell r="BR971" t="str">
            <v>Novice</v>
          </cell>
          <cell r="BU971" t="str">
            <v>Michiana</v>
          </cell>
        </row>
        <row r="972">
          <cell r="BR972" t="str">
            <v>Intermediate</v>
          </cell>
          <cell r="BU972" t="str">
            <v>Metro</v>
          </cell>
        </row>
        <row r="973">
          <cell r="BR973" t="str">
            <v>Senior</v>
          </cell>
          <cell r="BU973" t="str">
            <v>Great Lakes</v>
          </cell>
        </row>
        <row r="974">
          <cell r="BR974" t="str">
            <v>Sportsman</v>
          </cell>
          <cell r="BU974" t="str">
            <v>Mid-Michigan</v>
          </cell>
        </row>
        <row r="975">
          <cell r="BR975" t="str">
            <v>Advanced</v>
          </cell>
          <cell r="BU975" t="str">
            <v>TI</v>
          </cell>
        </row>
        <row r="976">
          <cell r="BR976" t="str">
            <v>Expert</v>
          </cell>
          <cell r="BU976" t="str">
            <v>NITRO</v>
          </cell>
        </row>
        <row r="977">
          <cell r="BR977" t="str">
            <v>Champ</v>
          </cell>
        </row>
        <row r="978">
          <cell r="BR978" t="str">
            <v>Vintage</v>
          </cell>
        </row>
        <row r="979">
          <cell r="BR979" t="str">
            <v>Knobby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Cards"/>
      <sheetName val="Data Entry"/>
      <sheetName val="Scores by Class"/>
      <sheetName val="Points YTD"/>
      <sheetName val="Team Rankings"/>
      <sheetName val="Section Difficulty Rankings"/>
      <sheetName val="Youth"/>
      <sheetName val="Beginner"/>
      <sheetName val="Novice"/>
      <sheetName val="Intermediate"/>
      <sheetName val="Senior"/>
      <sheetName val="Sportsman"/>
      <sheetName val="Advanced"/>
      <sheetName val="Expert"/>
      <sheetName val="Champ"/>
      <sheetName val="Vintage"/>
      <sheetName val="Knobby"/>
      <sheetName val="Section 1"/>
      <sheetName val="Section 2"/>
      <sheetName val="Section 3"/>
      <sheetName val="Section 4"/>
      <sheetName val="Section 5"/>
      <sheetName val="Section 6"/>
      <sheetName val="Section 7"/>
      <sheetName val="Section 8"/>
      <sheetName val="Section 9"/>
      <sheetName val="Section 10"/>
    </sheetNames>
    <sheetDataSet>
      <sheetData sheetId="0"/>
      <sheetData sheetId="1"/>
      <sheetData sheetId="2">
        <row r="969">
          <cell r="BX969" t="str">
            <v>Youth</v>
          </cell>
          <cell r="CA969" t="str">
            <v>Eastside</v>
          </cell>
        </row>
        <row r="970">
          <cell r="BX970" t="str">
            <v>Beginner</v>
          </cell>
          <cell r="CA970" t="str">
            <v>Bent Fenders</v>
          </cell>
        </row>
        <row r="971">
          <cell r="BX971" t="str">
            <v>Novice</v>
          </cell>
          <cell r="CA971" t="str">
            <v>Michiana</v>
          </cell>
        </row>
        <row r="972">
          <cell r="BX972" t="str">
            <v>Intermediate</v>
          </cell>
          <cell r="CA972" t="str">
            <v>Metro</v>
          </cell>
        </row>
        <row r="973">
          <cell r="BX973" t="str">
            <v>Senior</v>
          </cell>
          <cell r="CA973" t="str">
            <v>Great Lakes</v>
          </cell>
        </row>
        <row r="974">
          <cell r="BX974" t="str">
            <v>Sportsman</v>
          </cell>
          <cell r="CA974" t="str">
            <v>Mid-Michigan</v>
          </cell>
        </row>
        <row r="975">
          <cell r="BX975" t="str">
            <v>Advanced</v>
          </cell>
          <cell r="CA975" t="str">
            <v>TI</v>
          </cell>
        </row>
        <row r="976">
          <cell r="BX976" t="str">
            <v>Expert</v>
          </cell>
          <cell r="CA976" t="str">
            <v>NITRO</v>
          </cell>
        </row>
        <row r="977">
          <cell r="BX977" t="str">
            <v>Champ</v>
          </cell>
        </row>
        <row r="978">
          <cell r="BX978" t="str">
            <v>Vintage</v>
          </cell>
        </row>
        <row r="979">
          <cell r="BX979" t="str">
            <v>Knobby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D06B9-01F4-418C-B383-C70CA52133A1}">
  <sheetPr>
    <pageSetUpPr fitToPage="1"/>
  </sheetPr>
  <dimension ref="A1:BS219"/>
  <sheetViews>
    <sheetView tabSelected="1" topLeftCell="B1" zoomScaleNormal="100" workbookViewId="0">
      <selection sqref="A1:T1"/>
    </sheetView>
  </sheetViews>
  <sheetFormatPr defaultRowHeight="15" x14ac:dyDescent="0.25"/>
  <cols>
    <col min="1" max="1" width="16.7109375" hidden="1" customWidth="1"/>
    <col min="2" max="2" width="16.140625" customWidth="1"/>
    <col min="3" max="4" width="13.5703125" customWidth="1"/>
    <col min="5" max="10" width="8.7109375" customWidth="1"/>
    <col min="11" max="11" width="9.42578125" customWidth="1"/>
    <col min="12" max="12" width="10" customWidth="1"/>
    <col min="13" max="13" width="9.28515625" customWidth="1"/>
    <col min="14" max="14" width="9.5703125" customWidth="1"/>
    <col min="15" max="16" width="9.7109375" customWidth="1"/>
    <col min="18" max="18" width="11.28515625" customWidth="1"/>
    <col min="19" max="19" width="9.140625" style="1"/>
    <col min="21" max="21" width="9.140625" hidden="1" customWidth="1"/>
    <col min="22" max="31" width="5.42578125" hidden="1" customWidth="1"/>
    <col min="32" max="32" width="5.140625" hidden="1" customWidth="1"/>
    <col min="33" max="35" width="4" hidden="1" customWidth="1"/>
    <col min="36" max="36" width="5.140625" hidden="1" customWidth="1"/>
    <col min="37" max="42" width="4" hidden="1" customWidth="1"/>
    <col min="43" max="43" width="7.42578125" style="31" hidden="1" customWidth="1"/>
    <col min="44" max="53" width="4.7109375" hidden="1" customWidth="1"/>
    <col min="54" max="61" width="9.140625" hidden="1" customWidth="1"/>
    <col min="62" max="62" width="0" hidden="1" customWidth="1"/>
  </cols>
  <sheetData>
    <row r="1" spans="1:53" ht="19.5" thickBot="1" x14ac:dyDescent="0.35">
      <c r="A1" s="55" t="s">
        <v>222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7"/>
      <c r="AQ1"/>
    </row>
    <row r="2" spans="1:53" x14ac:dyDescent="0.25">
      <c r="E2" s="1"/>
      <c r="AQ2"/>
    </row>
    <row r="3" spans="1:53" ht="21" customHeight="1" x14ac:dyDescent="0.35">
      <c r="B3" s="54" t="s">
        <v>0</v>
      </c>
      <c r="C3" s="54"/>
      <c r="D3" s="54"/>
      <c r="E3" s="2" t="s">
        <v>6</v>
      </c>
      <c r="F3" s="2" t="s">
        <v>1</v>
      </c>
      <c r="G3" s="2" t="s">
        <v>2</v>
      </c>
      <c r="H3" s="2" t="s">
        <v>4</v>
      </c>
      <c r="I3" s="38" t="s">
        <v>3</v>
      </c>
      <c r="J3" s="2" t="s">
        <v>3</v>
      </c>
      <c r="K3" s="2" t="s">
        <v>5</v>
      </c>
      <c r="L3" s="2" t="s">
        <v>2</v>
      </c>
      <c r="M3" s="2" t="s">
        <v>5</v>
      </c>
      <c r="N3" s="2" t="s">
        <v>4</v>
      </c>
      <c r="O3" s="2" t="s">
        <v>1</v>
      </c>
      <c r="P3" s="2" t="s">
        <v>6</v>
      </c>
      <c r="Q3" s="46" t="s">
        <v>7</v>
      </c>
      <c r="R3" s="48" t="s">
        <v>8</v>
      </c>
      <c r="S3" s="46" t="s">
        <v>9</v>
      </c>
      <c r="T3" s="50" t="s">
        <v>140</v>
      </c>
      <c r="AQ3"/>
    </row>
    <row r="4" spans="1:53" x14ac:dyDescent="0.25">
      <c r="B4" s="3" t="s">
        <v>10</v>
      </c>
      <c r="C4" s="3" t="s">
        <v>11</v>
      </c>
      <c r="D4" s="4" t="s">
        <v>12</v>
      </c>
      <c r="E4" s="21">
        <v>45053</v>
      </c>
      <c r="F4" s="21">
        <v>45067</v>
      </c>
      <c r="G4" s="21">
        <v>45081</v>
      </c>
      <c r="H4" s="21">
        <v>45102</v>
      </c>
      <c r="I4" s="21">
        <v>45122</v>
      </c>
      <c r="J4" s="21">
        <v>45123</v>
      </c>
      <c r="K4" s="21">
        <v>45144</v>
      </c>
      <c r="L4" s="21">
        <v>45165</v>
      </c>
      <c r="M4" s="21">
        <v>45179</v>
      </c>
      <c r="N4" s="21">
        <v>45193</v>
      </c>
      <c r="O4" s="21">
        <v>45200</v>
      </c>
      <c r="P4" s="21">
        <v>45214</v>
      </c>
      <c r="Q4" s="47"/>
      <c r="R4" s="49"/>
      <c r="S4" s="47"/>
      <c r="T4" s="51"/>
      <c r="U4" s="2" t="s">
        <v>9</v>
      </c>
      <c r="V4" s="2">
        <v>30</v>
      </c>
      <c r="W4" s="2">
        <v>25</v>
      </c>
      <c r="X4" s="2">
        <v>21</v>
      </c>
      <c r="Y4" s="2">
        <v>18</v>
      </c>
      <c r="Z4" s="2">
        <v>16</v>
      </c>
      <c r="AA4" s="2">
        <v>15</v>
      </c>
      <c r="AB4" s="2">
        <v>14</v>
      </c>
      <c r="AC4" s="2">
        <v>13</v>
      </c>
      <c r="AD4" s="2">
        <v>12</v>
      </c>
      <c r="AE4" s="2">
        <v>11</v>
      </c>
      <c r="AF4" s="30"/>
      <c r="AG4" s="2">
        <v>30</v>
      </c>
      <c r="AH4" s="2">
        <v>25</v>
      </c>
      <c r="AI4" s="2">
        <v>21</v>
      </c>
      <c r="AJ4" s="2">
        <v>18</v>
      </c>
      <c r="AK4" s="2">
        <v>16</v>
      </c>
      <c r="AL4" s="2">
        <v>15</v>
      </c>
      <c r="AM4" s="2">
        <v>14</v>
      </c>
      <c r="AN4" s="2">
        <v>13</v>
      </c>
      <c r="AO4" s="2">
        <v>12</v>
      </c>
      <c r="AP4" s="2">
        <v>11</v>
      </c>
      <c r="AQ4" s="32"/>
      <c r="AR4" s="2">
        <v>30</v>
      </c>
      <c r="AS4" s="2">
        <v>25</v>
      </c>
      <c r="AT4" s="2">
        <v>21</v>
      </c>
      <c r="AU4" s="2">
        <v>18</v>
      </c>
      <c r="AV4" s="2">
        <v>16</v>
      </c>
      <c r="AW4" s="2">
        <v>15</v>
      </c>
      <c r="AX4" s="2">
        <v>14</v>
      </c>
      <c r="AY4" s="2">
        <v>13</v>
      </c>
      <c r="AZ4" s="2">
        <v>12</v>
      </c>
      <c r="BA4" s="2">
        <v>11</v>
      </c>
    </row>
    <row r="5" spans="1:53" x14ac:dyDescent="0.25">
      <c r="A5" t="str">
        <f>+B5&amp;C5</f>
        <v>LindkeKaleb</v>
      </c>
      <c r="B5" t="s">
        <v>276</v>
      </c>
      <c r="C5" t="s">
        <v>277</v>
      </c>
      <c r="D5" t="s">
        <v>24</v>
      </c>
      <c r="E5" s="2"/>
      <c r="F5" s="2"/>
      <c r="G5" s="2" t="s">
        <v>278</v>
      </c>
      <c r="H5" s="2"/>
      <c r="I5" s="2"/>
      <c r="J5" s="2"/>
      <c r="K5" s="2" t="s">
        <v>161</v>
      </c>
      <c r="L5" s="2">
        <v>30</v>
      </c>
      <c r="M5" s="2" t="s">
        <v>161</v>
      </c>
      <c r="N5" s="2">
        <v>30</v>
      </c>
      <c r="O5" s="2">
        <v>30</v>
      </c>
      <c r="P5" s="2" t="s">
        <v>166</v>
      </c>
      <c r="Q5" s="2">
        <f>+AQ5</f>
        <v>90</v>
      </c>
      <c r="R5" s="2">
        <f>COUNT(E5:P5)</f>
        <v>3</v>
      </c>
      <c r="S5" s="2">
        <f>SUM(E5:P5)</f>
        <v>90</v>
      </c>
      <c r="T5" s="2">
        <f>COUNTIF(E5:P5,"W")</f>
        <v>2</v>
      </c>
      <c r="U5">
        <f t="shared" ref="U5" si="0">SUM(V5:AE5)</f>
        <v>3</v>
      </c>
      <c r="V5">
        <f>COUNTIF($E5:$P5,$V$57)</f>
        <v>3</v>
      </c>
      <c r="W5">
        <f>COUNTIF($E5:$P5,$W$57)</f>
        <v>0</v>
      </c>
      <c r="X5">
        <f>COUNTIF($E5:$P5,$X$57)</f>
        <v>0</v>
      </c>
      <c r="Y5">
        <f>COUNTIF($E5:$P5,$Y$57)</f>
        <v>0</v>
      </c>
      <c r="Z5">
        <f>COUNTIF($E5:$P5,$Z$57)</f>
        <v>0</v>
      </c>
      <c r="AA5">
        <f>COUNTIF($E5:$P5,$AA$57)</f>
        <v>0</v>
      </c>
      <c r="AB5">
        <f>COUNTIF($E5:$P5,$AB$57)</f>
        <v>0</v>
      </c>
      <c r="AC5">
        <f>COUNTIF($E5:$P5,$AC$57)</f>
        <v>0</v>
      </c>
      <c r="AD5">
        <f>COUNTIF($E5:$P5,$AD$57)</f>
        <v>0</v>
      </c>
      <c r="AE5">
        <f>COUNTIF($E5:$P5,$AE$57)</f>
        <v>0</v>
      </c>
      <c r="AG5" s="1">
        <f t="shared" ref="AG5" si="1">IF(V5&lt;9,+V5,8)</f>
        <v>3</v>
      </c>
      <c r="AH5" s="1">
        <f t="shared" ref="AH5" si="2">IF((V5+W5)&lt;9,(+W5),8-AG5)</f>
        <v>0</v>
      </c>
      <c r="AI5" s="1">
        <f t="shared" ref="AI5" si="3">IF((+V5+W5+X5)&lt;9,+X5,8-(AG5+AH5))</f>
        <v>0</v>
      </c>
      <c r="AJ5" s="1">
        <f t="shared" ref="AJ5" si="4">IF((V5+W5+X5+Y5)&lt;9,Y5,8-(AG5+AH5+AI5))</f>
        <v>0</v>
      </c>
      <c r="AK5" s="29">
        <f t="shared" ref="AK5" si="5">IF((V5+W5+X5+Y5+Z5)&lt;9,Z5,8-(AG5+AH5+AI5+AJ5))</f>
        <v>0</v>
      </c>
      <c r="AL5" s="29">
        <f t="shared" ref="AL5" si="6">IF((V5+W5+X5+Y5+Z5+AA5)&lt;9,AA5,8-(AG5+AH5+AI5+AJ5+AK5))</f>
        <v>0</v>
      </c>
      <c r="AM5" s="29">
        <f t="shared" ref="AM5" si="7">IF((V5+W5+X5+Y5+Z5+AA5+AB5)&lt;9,AB5,8-(AG5+AH5+AI5+AJ5+AK5+AL5))</f>
        <v>0</v>
      </c>
      <c r="AN5" s="29">
        <f t="shared" ref="AN5" si="8">IF((V5+W5+X5+Y5+Z5+AA5+AB5+AC5)&lt;9,AC5,8-(AG5+AH5+AI5+AJ5+AK5+AL5+AM5))</f>
        <v>0</v>
      </c>
      <c r="AO5" s="29">
        <f t="shared" ref="AO5" si="9">IF((V5+W5+X5+Y5+Z5+AA5+AB5+AC5+AD5)&lt;9,AD5,8-(AG5+AH5+AI5+AJ5+AK5+AL5+AM5+AN5))</f>
        <v>0</v>
      </c>
      <c r="AP5" s="29">
        <f t="shared" ref="AP5" si="10">IF((V5+W5+X5+Y5+Z5+AA5+AB5+AC5+AD5+AE5)&lt;9,AE5,8-(AG5+AH5+AI5+AJ5+AK5+AL5+AM5+AN5+AO5))</f>
        <v>0</v>
      </c>
      <c r="AQ5" s="31">
        <f t="shared" ref="AQ5" si="11">SUM(AR5:BA5)</f>
        <v>90</v>
      </c>
      <c r="AR5">
        <f>+AG5*AR$57</f>
        <v>90</v>
      </c>
      <c r="AS5">
        <f>+AH5*AS$57</f>
        <v>0</v>
      </c>
      <c r="AT5">
        <f>+AI5*AT$57</f>
        <v>0</v>
      </c>
      <c r="AU5">
        <f>+AJ5*AU$57</f>
        <v>0</v>
      </c>
      <c r="AV5">
        <f>+AK5*AV$57</f>
        <v>0</v>
      </c>
      <c r="AW5">
        <f>+AL5*AW$57</f>
        <v>0</v>
      </c>
      <c r="AX5">
        <f>+AM5*AX$57</f>
        <v>0</v>
      </c>
      <c r="AY5">
        <f>+AN5*AY$57</f>
        <v>0</v>
      </c>
      <c r="AZ5">
        <f>+AO5*AZ$57</f>
        <v>0</v>
      </c>
      <c r="BA5">
        <f>+AP5*BA$57</f>
        <v>0</v>
      </c>
    </row>
    <row r="6" spans="1:53" x14ac:dyDescent="0.25">
      <c r="B6" t="s">
        <v>83</v>
      </c>
      <c r="C6" t="s">
        <v>84</v>
      </c>
      <c r="D6" t="s">
        <v>55</v>
      </c>
      <c r="E6" s="39" t="s">
        <v>52</v>
      </c>
      <c r="F6" s="40" t="s">
        <v>161</v>
      </c>
      <c r="G6" s="40" t="s">
        <v>166</v>
      </c>
      <c r="H6" s="40" t="s">
        <v>52</v>
      </c>
      <c r="I6" s="40" t="s">
        <v>52</v>
      </c>
      <c r="J6" s="41">
        <v>30</v>
      </c>
      <c r="K6" s="2" t="s">
        <v>166</v>
      </c>
      <c r="L6" s="2" t="s">
        <v>166</v>
      </c>
      <c r="M6" s="2" t="s">
        <v>52</v>
      </c>
      <c r="N6" s="2" t="s">
        <v>166</v>
      </c>
      <c r="O6" s="2" t="s">
        <v>161</v>
      </c>
      <c r="P6" s="2">
        <v>30</v>
      </c>
      <c r="Q6" s="2">
        <f>+AQ6</f>
        <v>60</v>
      </c>
      <c r="R6" s="2">
        <f>COUNT(E6:P6)</f>
        <v>2</v>
      </c>
      <c r="S6" s="2">
        <f>SUM(E6:P6)</f>
        <v>60</v>
      </c>
      <c r="T6" s="2">
        <f>COUNTIF(E6:P6,"W")</f>
        <v>2</v>
      </c>
      <c r="U6">
        <f t="shared" ref="U6" si="12">SUM(V6:AE6)</f>
        <v>2</v>
      </c>
      <c r="V6">
        <f>COUNTIF($E6:$P6,$V$57)</f>
        <v>2</v>
      </c>
      <c r="W6">
        <f>COUNTIF($E6:$P6,$W$57)</f>
        <v>0</v>
      </c>
      <c r="X6">
        <f>COUNTIF($E6:$P6,$X$57)</f>
        <v>0</v>
      </c>
      <c r="Y6">
        <f>COUNTIF($E6:$P6,$Y$57)</f>
        <v>0</v>
      </c>
      <c r="Z6">
        <f>COUNTIF($E6:$P6,$Z$57)</f>
        <v>0</v>
      </c>
      <c r="AA6">
        <f>COUNTIF($E6:$P6,$AA$57)</f>
        <v>0</v>
      </c>
      <c r="AB6">
        <f>COUNTIF($E6:$P6,$AB$57)</f>
        <v>0</v>
      </c>
      <c r="AC6">
        <f>COUNTIF($E6:$P6,$AC$57)</f>
        <v>0</v>
      </c>
      <c r="AD6">
        <f>COUNTIF($E6:$P6,$AD$57)</f>
        <v>0</v>
      </c>
      <c r="AE6">
        <f>COUNTIF($E6:$P6,$AE$57)</f>
        <v>0</v>
      </c>
      <c r="AG6" s="1">
        <f t="shared" ref="AG6" si="13">IF(V6&lt;9,+V6,8)</f>
        <v>2</v>
      </c>
      <c r="AH6" s="1">
        <f t="shared" ref="AH6" si="14">IF((V6+W6)&lt;9,(+W6),8-AG6)</f>
        <v>0</v>
      </c>
      <c r="AI6" s="1">
        <f t="shared" ref="AI6" si="15">IF((+V6+W6+X6)&lt;9,+X6,8-(AG6+AH6))</f>
        <v>0</v>
      </c>
      <c r="AJ6" s="1">
        <f t="shared" ref="AJ6" si="16">IF((V6+W6+X6+Y6)&lt;9,Y6,8-(AG6+AH6+AI6))</f>
        <v>0</v>
      </c>
      <c r="AK6" s="29">
        <f t="shared" ref="AK6" si="17">IF((V6+W6+X6+Y6+Z6)&lt;9,Z6,8-(AG6+AH6+AI6+AJ6))</f>
        <v>0</v>
      </c>
      <c r="AL6" s="29">
        <f t="shared" ref="AL6" si="18">IF((V6+W6+X6+Y6+Z6+AA6)&lt;9,AA6,8-(AG6+AH6+AI6+AJ6+AK6))</f>
        <v>0</v>
      </c>
      <c r="AM6" s="29">
        <f t="shared" ref="AM6" si="19">IF((V6+W6+X6+Y6+Z6+AA6+AB6)&lt;9,AB6,8-(AG6+AH6+AI6+AJ6+AK6+AL6))</f>
        <v>0</v>
      </c>
      <c r="AN6" s="29">
        <f t="shared" ref="AN6" si="20">IF((V6+W6+X6+Y6+Z6+AA6+AB6+AC6)&lt;9,AC6,8-(AG6+AH6+AI6+AJ6+AK6+AL6+AM6))</f>
        <v>0</v>
      </c>
      <c r="AO6" s="29">
        <f t="shared" ref="AO6" si="21">IF((V6+W6+X6+Y6+Z6+AA6+AB6+AC6+AD6)&lt;9,AD6,8-(AG6+AH6+AI6+AJ6+AK6+AL6+AM6+AN6))</f>
        <v>0</v>
      </c>
      <c r="AP6" s="29">
        <f t="shared" ref="AP6" si="22">IF((V6+W6+X6+Y6+Z6+AA6+AB6+AC6+AD6+AE6)&lt;9,AE6,8-(AG6+AH6+AI6+AJ6+AK6+AL6+AM6+AN6+AO6))</f>
        <v>0</v>
      </c>
      <c r="AQ6" s="31">
        <f t="shared" ref="AQ6" si="23">SUM(AR6:BA6)</f>
        <v>60</v>
      </c>
      <c r="AR6">
        <f>+AG6*AR$57</f>
        <v>60</v>
      </c>
      <c r="AS6">
        <f>+AH6*AS$57</f>
        <v>0</v>
      </c>
      <c r="AT6">
        <f>+AI6*AT$57</f>
        <v>0</v>
      </c>
      <c r="AU6">
        <f>+AJ6*AU$57</f>
        <v>0</v>
      </c>
      <c r="AV6">
        <f>+AK6*AV$57</f>
        <v>0</v>
      </c>
      <c r="AW6">
        <f>+AL6*AW$57</f>
        <v>0</v>
      </c>
      <c r="AX6">
        <f>+AM6*AX$57</f>
        <v>0</v>
      </c>
      <c r="AY6">
        <f>+AN6*AY$57</f>
        <v>0</v>
      </c>
      <c r="AZ6">
        <f>+AO6*AZ$57</f>
        <v>0</v>
      </c>
      <c r="BA6">
        <f>+AP6*BA$57</f>
        <v>0</v>
      </c>
    </row>
    <row r="7" spans="1:53" x14ac:dyDescent="0.25">
      <c r="B7" t="s">
        <v>246</v>
      </c>
      <c r="C7" t="s">
        <v>247</v>
      </c>
      <c r="D7" t="s">
        <v>27</v>
      </c>
      <c r="E7" s="2" t="s">
        <v>166</v>
      </c>
      <c r="F7" s="2" t="s">
        <v>166</v>
      </c>
      <c r="G7" s="2">
        <v>30</v>
      </c>
      <c r="H7" s="2" t="s">
        <v>166</v>
      </c>
      <c r="I7" s="2" t="s">
        <v>161</v>
      </c>
      <c r="J7" s="2" t="s">
        <v>161</v>
      </c>
      <c r="K7" s="2" t="s">
        <v>166</v>
      </c>
      <c r="L7" s="2" t="s">
        <v>166</v>
      </c>
      <c r="M7" s="2" t="s">
        <v>166</v>
      </c>
      <c r="N7" s="2" t="s">
        <v>166</v>
      </c>
      <c r="O7" s="2" t="s">
        <v>166</v>
      </c>
      <c r="P7" s="2">
        <v>25</v>
      </c>
      <c r="Q7" s="2">
        <f>+AQ7</f>
        <v>55</v>
      </c>
      <c r="R7" s="2">
        <f>COUNT(E7:P7)</f>
        <v>2</v>
      </c>
      <c r="S7" s="2">
        <f>SUM(E7:P7)</f>
        <v>55</v>
      </c>
      <c r="T7" s="2">
        <f>COUNTIF(E7:P7,"W")</f>
        <v>2</v>
      </c>
      <c r="U7">
        <f t="shared" ref="U7" si="24">SUM(V7:AE7)</f>
        <v>2</v>
      </c>
      <c r="V7">
        <f>COUNTIF($E7:$P7,$V$57)</f>
        <v>1</v>
      </c>
      <c r="W7">
        <f>COUNTIF($E7:$P7,$W$57)</f>
        <v>1</v>
      </c>
      <c r="X7">
        <f>COUNTIF($E7:$P7,$X$57)</f>
        <v>0</v>
      </c>
      <c r="Y7">
        <f>COUNTIF($E7:$P7,$Y$57)</f>
        <v>0</v>
      </c>
      <c r="Z7">
        <f>COUNTIF($E7:$P7,$Z$57)</f>
        <v>0</v>
      </c>
      <c r="AA7">
        <f>COUNTIF($E7:$P7,$AA$57)</f>
        <v>0</v>
      </c>
      <c r="AB7">
        <f>COUNTIF($E7:$P7,$AB$57)</f>
        <v>0</v>
      </c>
      <c r="AC7">
        <f>COUNTIF($E7:$P7,$AC$57)</f>
        <v>0</v>
      </c>
      <c r="AD7">
        <f>COUNTIF($E7:$P7,$AD$57)</f>
        <v>0</v>
      </c>
      <c r="AE7">
        <f>COUNTIF($E7:$P7,$AE$57)</f>
        <v>0</v>
      </c>
      <c r="AG7" s="1">
        <f t="shared" ref="AG7" si="25">IF(V7&lt;9,+V7,8)</f>
        <v>1</v>
      </c>
      <c r="AH7" s="1">
        <f t="shared" ref="AH7" si="26">IF((V7+W7)&lt;9,(+W7),8-AG7)</f>
        <v>1</v>
      </c>
      <c r="AI7" s="1">
        <f t="shared" ref="AI7" si="27">IF((+V7+W7+X7)&lt;9,+X7,8-(AG7+AH7))</f>
        <v>0</v>
      </c>
      <c r="AJ7" s="1">
        <f t="shared" ref="AJ7" si="28">IF((V7+W7+X7+Y7)&lt;9,Y7,8-(AG7+AH7+AI7))</f>
        <v>0</v>
      </c>
      <c r="AK7" s="29">
        <f t="shared" ref="AK7" si="29">IF((V7+W7+X7+Y7+Z7)&lt;9,Z7,8-(AG7+AH7+AI7+AJ7))</f>
        <v>0</v>
      </c>
      <c r="AL7" s="29">
        <f t="shared" ref="AL7" si="30">IF((V7+W7+X7+Y7+Z7+AA7)&lt;9,AA7,8-(AG7+AH7+AI7+AJ7+AK7))</f>
        <v>0</v>
      </c>
      <c r="AM7" s="29">
        <f t="shared" ref="AM7" si="31">IF((V7+W7+X7+Y7+Z7+AA7+AB7)&lt;9,AB7,8-(AG7+AH7+AI7+AJ7+AK7+AL7))</f>
        <v>0</v>
      </c>
      <c r="AN7" s="29">
        <f t="shared" ref="AN7" si="32">IF((V7+W7+X7+Y7+Z7+AA7+AB7+AC7)&lt;9,AC7,8-(AG7+AH7+AI7+AJ7+AK7+AL7+AM7))</f>
        <v>0</v>
      </c>
      <c r="AO7" s="29">
        <f t="shared" ref="AO7" si="33">IF((V7+W7+X7+Y7+Z7+AA7+AB7+AC7+AD7)&lt;9,AD7,8-(AG7+AH7+AI7+AJ7+AK7+AL7+AM7+AN7))</f>
        <v>0</v>
      </c>
      <c r="AP7" s="29">
        <f t="shared" ref="AP7" si="34">IF((V7+W7+X7+Y7+Z7+AA7+AB7+AC7+AD7+AE7)&lt;9,AE7,8-(AG7+AH7+AI7+AJ7+AK7+AL7+AM7+AN7+AO7))</f>
        <v>0</v>
      </c>
      <c r="AQ7" s="31">
        <f t="shared" ref="AQ7" si="35">SUM(AR7:BA7)</f>
        <v>55</v>
      </c>
      <c r="AR7">
        <f>+AG7*AR$57</f>
        <v>30</v>
      </c>
      <c r="AS7">
        <f>+AH7*AS$57</f>
        <v>25</v>
      </c>
      <c r="AT7">
        <f>+AI7*AT$57</f>
        <v>0</v>
      </c>
      <c r="AU7">
        <f>+AJ7*AU$57</f>
        <v>0</v>
      </c>
      <c r="AV7">
        <f>+AK7*AV$57</f>
        <v>0</v>
      </c>
      <c r="AW7">
        <f>+AL7*AW$57</f>
        <v>0</v>
      </c>
      <c r="AX7">
        <f>+AM7*AX$57</f>
        <v>0</v>
      </c>
      <c r="AY7">
        <f>+AN7*AY$57</f>
        <v>0</v>
      </c>
      <c r="AZ7">
        <f>+AO7*AZ$57</f>
        <v>0</v>
      </c>
      <c r="BA7">
        <f>+AP7*BA$57</f>
        <v>0</v>
      </c>
    </row>
    <row r="8" spans="1:53" x14ac:dyDescent="0.25"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53" ht="21" customHeight="1" x14ac:dyDescent="0.35">
      <c r="A9" t="str">
        <f t="shared" ref="A9:A105" si="36">+B9&amp;C9</f>
        <v>NOVICE</v>
      </c>
      <c r="B9" s="54" t="s">
        <v>13</v>
      </c>
      <c r="C9" s="54"/>
      <c r="D9" s="54"/>
      <c r="E9" s="2" t="str">
        <f>+$E$3</f>
        <v>MM</v>
      </c>
      <c r="F9" s="2" t="str">
        <f>+$F$3</f>
        <v>BF</v>
      </c>
      <c r="G9" s="2" t="str">
        <f>+$G$3</f>
        <v>GL</v>
      </c>
      <c r="H9" s="2" t="str">
        <f>+$H$3</f>
        <v>ME</v>
      </c>
      <c r="I9" s="2" t="str">
        <f>+$I$3</f>
        <v>MI</v>
      </c>
      <c r="J9" s="2" t="str">
        <f t="shared" ref="J9:P9" si="37">+J$3</f>
        <v>MI</v>
      </c>
      <c r="K9" s="2" t="str">
        <f t="shared" si="37"/>
        <v>ES</v>
      </c>
      <c r="L9" s="2" t="str">
        <f t="shared" si="37"/>
        <v>GL</v>
      </c>
      <c r="M9" s="2" t="str">
        <f t="shared" si="37"/>
        <v>ES</v>
      </c>
      <c r="N9" s="2" t="str">
        <f t="shared" si="37"/>
        <v>ME</v>
      </c>
      <c r="O9" s="2" t="str">
        <f t="shared" si="37"/>
        <v>BF</v>
      </c>
      <c r="P9" s="2" t="str">
        <f t="shared" si="37"/>
        <v>MM</v>
      </c>
      <c r="Q9" s="46" t="s">
        <v>7</v>
      </c>
      <c r="R9" s="48" t="s">
        <v>8</v>
      </c>
      <c r="S9" s="46" t="s">
        <v>9</v>
      </c>
      <c r="T9" s="50" t="s">
        <v>140</v>
      </c>
    </row>
    <row r="10" spans="1:53" x14ac:dyDescent="0.25">
      <c r="B10" s="3" t="s">
        <v>10</v>
      </c>
      <c r="C10" s="3" t="s">
        <v>11</v>
      </c>
      <c r="D10" s="4" t="s">
        <v>12</v>
      </c>
      <c r="E10" s="21">
        <f>+E$4</f>
        <v>45053</v>
      </c>
      <c r="F10" s="21">
        <f t="shared" ref="F10:P10" si="38">+F$4</f>
        <v>45067</v>
      </c>
      <c r="G10" s="21">
        <f t="shared" si="38"/>
        <v>45081</v>
      </c>
      <c r="H10" s="21">
        <f t="shared" si="38"/>
        <v>45102</v>
      </c>
      <c r="I10" s="21">
        <f t="shared" si="38"/>
        <v>45122</v>
      </c>
      <c r="J10" s="21">
        <f t="shared" si="38"/>
        <v>45123</v>
      </c>
      <c r="K10" s="21">
        <f t="shared" si="38"/>
        <v>45144</v>
      </c>
      <c r="L10" s="21">
        <f t="shared" si="38"/>
        <v>45165</v>
      </c>
      <c r="M10" s="21">
        <f t="shared" si="38"/>
        <v>45179</v>
      </c>
      <c r="N10" s="21">
        <f t="shared" si="38"/>
        <v>45193</v>
      </c>
      <c r="O10" s="21">
        <f t="shared" si="38"/>
        <v>45200</v>
      </c>
      <c r="P10" s="21">
        <f t="shared" si="38"/>
        <v>45214</v>
      </c>
      <c r="Q10" s="47"/>
      <c r="R10" s="49"/>
      <c r="S10" s="47"/>
      <c r="T10" s="51"/>
      <c r="U10" s="2" t="s">
        <v>9</v>
      </c>
      <c r="V10" s="2">
        <v>30</v>
      </c>
      <c r="W10" s="2">
        <v>25</v>
      </c>
      <c r="X10" s="2">
        <v>21</v>
      </c>
      <c r="Y10" s="2">
        <v>18</v>
      </c>
      <c r="Z10" s="2">
        <v>16</v>
      </c>
      <c r="AA10" s="2">
        <v>15</v>
      </c>
      <c r="AB10" s="2">
        <v>14</v>
      </c>
      <c r="AC10" s="2">
        <v>13</v>
      </c>
      <c r="AD10" s="2">
        <v>12</v>
      </c>
      <c r="AE10" s="2">
        <v>11</v>
      </c>
      <c r="AF10" s="30"/>
      <c r="AG10" s="2">
        <v>30</v>
      </c>
      <c r="AH10" s="2">
        <v>25</v>
      </c>
      <c r="AI10" s="2">
        <v>21</v>
      </c>
      <c r="AJ10" s="2">
        <v>18</v>
      </c>
      <c r="AK10" s="2">
        <v>16</v>
      </c>
      <c r="AL10" s="2">
        <v>15</v>
      </c>
      <c r="AM10" s="2">
        <v>14</v>
      </c>
      <c r="AN10" s="2">
        <v>13</v>
      </c>
      <c r="AO10" s="2">
        <v>12</v>
      </c>
      <c r="AP10" s="2">
        <v>11</v>
      </c>
      <c r="AQ10" s="32"/>
      <c r="AR10" s="2">
        <v>30</v>
      </c>
      <c r="AS10" s="2">
        <v>25</v>
      </c>
      <c r="AT10" s="2">
        <v>21</v>
      </c>
      <c r="AU10" s="2">
        <v>18</v>
      </c>
      <c r="AV10" s="2">
        <v>16</v>
      </c>
      <c r="AW10" s="2">
        <v>15</v>
      </c>
      <c r="AX10" s="2">
        <v>14</v>
      </c>
      <c r="AY10" s="2">
        <v>13</v>
      </c>
      <c r="AZ10" s="2">
        <v>12</v>
      </c>
      <c r="BA10" s="2">
        <v>11</v>
      </c>
    </row>
    <row r="11" spans="1:53" x14ac:dyDescent="0.25">
      <c r="A11" t="str">
        <f t="shared" ref="A11:A20" si="39">+B11&amp;C11</f>
        <v>NoonanShane</v>
      </c>
      <c r="B11" t="s">
        <v>142</v>
      </c>
      <c r="C11" t="s">
        <v>143</v>
      </c>
      <c r="D11" s="5" t="s">
        <v>27</v>
      </c>
      <c r="E11" s="2">
        <v>21</v>
      </c>
      <c r="F11" s="2">
        <v>25</v>
      </c>
      <c r="G11" s="2">
        <v>25</v>
      </c>
      <c r="H11" s="2">
        <v>30</v>
      </c>
      <c r="I11" s="2" t="s">
        <v>161</v>
      </c>
      <c r="J11" s="2" t="s">
        <v>161</v>
      </c>
      <c r="K11" s="2">
        <v>30</v>
      </c>
      <c r="L11" s="2">
        <v>30</v>
      </c>
      <c r="M11" s="2">
        <v>30</v>
      </c>
      <c r="N11" s="2">
        <v>25</v>
      </c>
      <c r="O11" s="2">
        <v>25</v>
      </c>
      <c r="P11" s="2">
        <v>30</v>
      </c>
      <c r="Q11" s="2">
        <f>+AQ11</f>
        <v>225</v>
      </c>
      <c r="R11" s="2">
        <f>COUNT(E11:P11)</f>
        <v>10</v>
      </c>
      <c r="S11" s="2">
        <f>SUM(E11:P11)</f>
        <v>271</v>
      </c>
      <c r="T11" s="2">
        <f>COUNTIF(E11:P11,"W")</f>
        <v>2</v>
      </c>
      <c r="U11">
        <f t="shared" ref="U11" si="40">SUM(V11:AE11)</f>
        <v>10</v>
      </c>
      <c r="V11">
        <f>COUNTIF($E11:$P11,$V$57)</f>
        <v>5</v>
      </c>
      <c r="W11">
        <f>COUNTIF($E11:$P11,$W$57)</f>
        <v>4</v>
      </c>
      <c r="X11">
        <f>COUNTIF($E11:$P11,$X$57)</f>
        <v>1</v>
      </c>
      <c r="Y11">
        <f>COUNTIF($E11:$P11,$Y$57)</f>
        <v>0</v>
      </c>
      <c r="Z11">
        <f>COUNTIF($E11:$P11,$Z$57)</f>
        <v>0</v>
      </c>
      <c r="AA11">
        <f>COUNTIF($E11:$P11,$AA$57)</f>
        <v>0</v>
      </c>
      <c r="AB11">
        <f>COUNTIF($E11:$P11,$AB$57)</f>
        <v>0</v>
      </c>
      <c r="AC11">
        <f>COUNTIF($E11:$P11,$AC$57)</f>
        <v>0</v>
      </c>
      <c r="AD11">
        <f>COUNTIF($E11:$P11,$AD$57)</f>
        <v>0</v>
      </c>
      <c r="AE11">
        <f>COUNTIF($E11:$P11,$AE$57)</f>
        <v>0</v>
      </c>
      <c r="AG11" s="1">
        <f t="shared" ref="AG11" si="41">IF(V11&lt;9,+V11,8)</f>
        <v>5</v>
      </c>
      <c r="AH11" s="1">
        <f t="shared" ref="AH11" si="42">IF((V11+W11)&lt;9,(+W11),8-AG11)</f>
        <v>3</v>
      </c>
      <c r="AI11" s="1">
        <f>IF((+V11+W11+X11)&lt;9,+X11,8-(AG11+AH11))</f>
        <v>0</v>
      </c>
      <c r="AJ11" s="1">
        <f t="shared" ref="AJ11" si="43">IF((V11+W11+X11+Y11)&lt;9,Y11,8-(AG11+AH11+AI11))</f>
        <v>0</v>
      </c>
      <c r="AK11" s="29">
        <f t="shared" ref="AK11" si="44">IF((V11+W11+X11+Y11+Z11)&lt;9,Z11,8-(AG11+AH11+AI11+AJ11))</f>
        <v>0</v>
      </c>
      <c r="AL11" s="29">
        <f t="shared" ref="AL11" si="45">IF((V11+W11+X11+Y11+Z11+AA11)&lt;9,AA11,8-(AG11+AH11+AI11+AJ11+AK11))</f>
        <v>0</v>
      </c>
      <c r="AM11" s="29">
        <f t="shared" ref="AM11" si="46">IF((V11+W11+X11+Y11+Z11+AA11+AB11)&lt;9,AB11,8-(AG11+AH11+AI11+AJ11+AK11+AL11))</f>
        <v>0</v>
      </c>
      <c r="AN11" s="29">
        <f t="shared" ref="AN11" si="47">IF((V11+W11+X11+Y11+Z11+AA11+AB11+AC11)&lt;9,AC11,8-(AG11+AH11+AI11+AJ11+AK11+AL11+AM11))</f>
        <v>0</v>
      </c>
      <c r="AO11" s="29">
        <f t="shared" ref="AO11" si="48">IF((V11+W11+X11+Y11+Z11+AA11+AB11+AC11+AD11)&lt;9,AD11,8-(AG11+AH11+AI11+AJ11+AK11+AL11+AM11+AN11))</f>
        <v>0</v>
      </c>
      <c r="AP11" s="29">
        <f t="shared" ref="AP11" si="49">IF((V11+W11+X11+Y11+Z11+AA11+AB11+AC11+AD11+AE11)&lt;9,AE11,8-(AG11+AH11+AI11+AJ11+AK11+AL11+AM11+AN11+AO11))</f>
        <v>0</v>
      </c>
      <c r="AQ11" s="31">
        <f t="shared" ref="AQ11" si="50">SUM(AR11:BA11)</f>
        <v>225</v>
      </c>
      <c r="AR11">
        <f>+AG11*AR$57</f>
        <v>150</v>
      </c>
      <c r="AS11">
        <f>+AH11*AS$57</f>
        <v>75</v>
      </c>
      <c r="AT11">
        <f>+AI11*AT$57</f>
        <v>0</v>
      </c>
      <c r="AU11">
        <f>+AJ11*AU$57</f>
        <v>0</v>
      </c>
      <c r="AV11">
        <f>+AK11*AV$57</f>
        <v>0</v>
      </c>
      <c r="AW11">
        <f>+AL11*AW$57</f>
        <v>0</v>
      </c>
      <c r="AX11">
        <f>+AM11*AX$57</f>
        <v>0</v>
      </c>
      <c r="AY11">
        <f>+AN11*AY$57</f>
        <v>0</v>
      </c>
      <c r="AZ11">
        <f>+AO11*AZ$57</f>
        <v>0</v>
      </c>
      <c r="BA11">
        <f>+AP11*BA$57</f>
        <v>0</v>
      </c>
    </row>
    <row r="12" spans="1:53" x14ac:dyDescent="0.25">
      <c r="A12" t="str">
        <f t="shared" si="39"/>
        <v>MorleyIan</v>
      </c>
      <c r="B12" t="s">
        <v>208</v>
      </c>
      <c r="C12" t="s">
        <v>207</v>
      </c>
      <c r="D12" s="5" t="s">
        <v>24</v>
      </c>
      <c r="E12" s="2">
        <v>30</v>
      </c>
      <c r="F12" s="2">
        <v>30</v>
      </c>
      <c r="G12" s="2">
        <v>30</v>
      </c>
      <c r="H12" s="2">
        <v>21</v>
      </c>
      <c r="I12" s="2">
        <v>25</v>
      </c>
      <c r="J12" s="2">
        <v>30</v>
      </c>
      <c r="K12" s="2" t="s">
        <v>161</v>
      </c>
      <c r="L12" s="2" t="s">
        <v>166</v>
      </c>
      <c r="M12" s="2" t="s">
        <v>161</v>
      </c>
      <c r="N12" s="2">
        <v>18</v>
      </c>
      <c r="O12" s="2">
        <v>30</v>
      </c>
      <c r="P12" s="2">
        <v>21</v>
      </c>
      <c r="Q12" s="2">
        <f>+AQ12</f>
        <v>217</v>
      </c>
      <c r="R12" s="2">
        <f>COUNT(E12:P12)</f>
        <v>9</v>
      </c>
      <c r="S12" s="2">
        <f>SUM(E12:P12)</f>
        <v>235</v>
      </c>
      <c r="T12" s="2">
        <f>COUNTIF(E12:P12,"W")</f>
        <v>2</v>
      </c>
      <c r="U12">
        <f t="shared" ref="U12:U19" si="51">SUM(V12:AE12)</f>
        <v>9</v>
      </c>
      <c r="V12">
        <f>COUNTIF($E12:$P12,$V$57)</f>
        <v>5</v>
      </c>
      <c r="W12">
        <f>COUNTIF($E12:$P12,$W$57)</f>
        <v>1</v>
      </c>
      <c r="X12">
        <f>COUNTIF($E12:$P12,$X$57)</f>
        <v>2</v>
      </c>
      <c r="Y12">
        <f>COUNTIF($E12:$P12,$Y$57)</f>
        <v>1</v>
      </c>
      <c r="Z12">
        <f>COUNTIF($E12:$P12,$Z$57)</f>
        <v>0</v>
      </c>
      <c r="AA12">
        <f>COUNTIF($E12:$P12,$AA$57)</f>
        <v>0</v>
      </c>
      <c r="AB12">
        <f>COUNTIF($E12:$P12,$AB$57)</f>
        <v>0</v>
      </c>
      <c r="AC12">
        <f>COUNTIF($E12:$P12,$AC$57)</f>
        <v>0</v>
      </c>
      <c r="AD12">
        <f>COUNTIF($E12:$P12,$AD$57)</f>
        <v>0</v>
      </c>
      <c r="AE12">
        <f>COUNTIF($E12:$P12,$AE$57)</f>
        <v>0</v>
      </c>
      <c r="AG12" s="1">
        <f t="shared" ref="AG12:AG19" si="52">IF(V12&lt;9,+V12,8)</f>
        <v>5</v>
      </c>
      <c r="AH12" s="1">
        <f t="shared" ref="AH12:AH19" si="53">IF((V12+W12)&lt;9,(+W12),8-AG12)</f>
        <v>1</v>
      </c>
      <c r="AI12" s="1">
        <f t="shared" ref="AI12:AI19" si="54">IF((+V12+W12+X12)&lt;9,+X12,8-(AG12+AH12))</f>
        <v>2</v>
      </c>
      <c r="AJ12" s="1">
        <f t="shared" ref="AJ12:AJ19" si="55">IF((V12+W12+X12+Y12)&lt;9,Y12,8-(AG12+AH12+AI12))</f>
        <v>0</v>
      </c>
      <c r="AK12" s="29">
        <f t="shared" ref="AK12:AK19" si="56">IF((V12+W12+X12+Y12+Z12)&lt;9,Z12,8-(AG12+AH12+AI12+AJ12))</f>
        <v>0</v>
      </c>
      <c r="AL12" s="29">
        <f t="shared" ref="AL12:AL19" si="57">IF((V12+W12+X12+Y12+Z12+AA12)&lt;9,AA12,8-(AG12+AH12+AI12+AJ12+AK12))</f>
        <v>0</v>
      </c>
      <c r="AM12" s="29">
        <f t="shared" ref="AM12:AM19" si="58">IF((V12+W12+X12+Y12+Z12+AA12+AB12)&lt;9,AB12,8-(AG12+AH12+AI12+AJ12+AK12+AL12))</f>
        <v>0</v>
      </c>
      <c r="AN12" s="29">
        <f t="shared" ref="AN12:AN19" si="59">IF((V12+W12+X12+Y12+Z12+AA12+AB12+AC12)&lt;9,AC12,8-(AG12+AH12+AI12+AJ12+AK12+AL12+AM12))</f>
        <v>0</v>
      </c>
      <c r="AO12" s="29">
        <f t="shared" ref="AO12:AO19" si="60">IF((V12+W12+X12+Y12+Z12+AA12+AB12+AC12+AD12)&lt;9,AD12,8-(AG12+AH12+AI12+AJ12+AK12+AL12+AM12+AN12))</f>
        <v>0</v>
      </c>
      <c r="AP12" s="29">
        <f t="shared" ref="AP12:AP19" si="61">IF((V12+W12+X12+Y12+Z12+AA12+AB12+AC12+AD12+AE12)&lt;9,AE12,8-(AG12+AH12+AI12+AJ12+AK12+AL12+AM12+AN12+AO12))</f>
        <v>0</v>
      </c>
      <c r="AQ12" s="31">
        <f t="shared" ref="AQ12:AQ19" si="62">SUM(AR12:BA12)</f>
        <v>217</v>
      </c>
      <c r="AR12">
        <f>+AG12*AR$57</f>
        <v>150</v>
      </c>
      <c r="AS12">
        <f>+AH12*AS$57</f>
        <v>25</v>
      </c>
      <c r="AT12">
        <f>+AI12*AT$57</f>
        <v>42</v>
      </c>
      <c r="AU12">
        <f>+AJ12*AU$57</f>
        <v>0</v>
      </c>
      <c r="AV12">
        <f>+AK12*AV$57</f>
        <v>0</v>
      </c>
      <c r="AW12">
        <f>+AL12*AW$57</f>
        <v>0</v>
      </c>
      <c r="AX12">
        <f>+AM12*AX$57</f>
        <v>0</v>
      </c>
      <c r="AY12">
        <f>+AN12*AY$57</f>
        <v>0</v>
      </c>
      <c r="AZ12">
        <f>+AO12*AZ$57</f>
        <v>0</v>
      </c>
      <c r="BA12">
        <f>+AP12*BA$57</f>
        <v>0</v>
      </c>
    </row>
    <row r="13" spans="1:53" x14ac:dyDescent="0.25">
      <c r="A13" t="str">
        <f t="shared" si="39"/>
        <v>BrennerHeidi</v>
      </c>
      <c r="B13" t="s">
        <v>169</v>
      </c>
      <c r="C13" t="s">
        <v>170</v>
      </c>
      <c r="D13" s="5" t="s">
        <v>26</v>
      </c>
      <c r="E13" s="2">
        <v>25</v>
      </c>
      <c r="F13" s="2">
        <v>18</v>
      </c>
      <c r="G13" s="2" t="s">
        <v>161</v>
      </c>
      <c r="H13" s="2">
        <v>25</v>
      </c>
      <c r="I13" s="2" t="s">
        <v>166</v>
      </c>
      <c r="J13" s="2" t="s">
        <v>166</v>
      </c>
      <c r="K13" s="2" t="s">
        <v>166</v>
      </c>
      <c r="L13" s="2" t="s">
        <v>161</v>
      </c>
      <c r="M13" s="2">
        <v>25</v>
      </c>
      <c r="N13" s="2" t="s">
        <v>166</v>
      </c>
      <c r="O13" s="2">
        <v>18</v>
      </c>
      <c r="P13" s="2">
        <v>16</v>
      </c>
      <c r="Q13" s="2">
        <f>+AQ13</f>
        <v>127</v>
      </c>
      <c r="R13" s="2">
        <f>COUNT(E13:P13)</f>
        <v>6</v>
      </c>
      <c r="S13" s="2">
        <f>SUM(E13:P13)</f>
        <v>127</v>
      </c>
      <c r="T13" s="2">
        <f>COUNTIF(E13:P13,"W")</f>
        <v>2</v>
      </c>
      <c r="U13">
        <f t="shared" si="51"/>
        <v>6</v>
      </c>
      <c r="V13">
        <f>COUNTIF($E13:$P13,$V$57)</f>
        <v>0</v>
      </c>
      <c r="W13">
        <f>COUNTIF($E13:$P13,$W$57)</f>
        <v>3</v>
      </c>
      <c r="X13">
        <f>COUNTIF($E13:$P13,$X$57)</f>
        <v>0</v>
      </c>
      <c r="Y13">
        <f>COUNTIF($E13:$P13,$Y$57)</f>
        <v>2</v>
      </c>
      <c r="Z13">
        <f>COUNTIF($E13:$P13,$Z$57)</f>
        <v>1</v>
      </c>
      <c r="AA13">
        <f>COUNTIF($E13:$P13,$AA$57)</f>
        <v>0</v>
      </c>
      <c r="AB13">
        <f>COUNTIF($E13:$P13,$AB$57)</f>
        <v>0</v>
      </c>
      <c r="AC13">
        <f>COUNTIF($E13:$P13,$AC$57)</f>
        <v>0</v>
      </c>
      <c r="AD13">
        <f>COUNTIF($E13:$P13,$AD$57)</f>
        <v>0</v>
      </c>
      <c r="AE13">
        <f>COUNTIF($E13:$P13,$AE$57)</f>
        <v>0</v>
      </c>
      <c r="AG13" s="1">
        <f t="shared" si="52"/>
        <v>0</v>
      </c>
      <c r="AH13" s="1">
        <f t="shared" si="53"/>
        <v>3</v>
      </c>
      <c r="AI13" s="1">
        <f t="shared" si="54"/>
        <v>0</v>
      </c>
      <c r="AJ13" s="1">
        <f t="shared" si="55"/>
        <v>2</v>
      </c>
      <c r="AK13" s="29">
        <f t="shared" si="56"/>
        <v>1</v>
      </c>
      <c r="AL13" s="29">
        <f t="shared" si="57"/>
        <v>0</v>
      </c>
      <c r="AM13" s="29">
        <f t="shared" si="58"/>
        <v>0</v>
      </c>
      <c r="AN13" s="29">
        <f t="shared" si="59"/>
        <v>0</v>
      </c>
      <c r="AO13" s="29">
        <f t="shared" si="60"/>
        <v>0</v>
      </c>
      <c r="AP13" s="29">
        <f t="shared" si="61"/>
        <v>0</v>
      </c>
      <c r="AQ13" s="31">
        <f t="shared" si="62"/>
        <v>127</v>
      </c>
      <c r="AR13">
        <f>+AG13*AR$57</f>
        <v>0</v>
      </c>
      <c r="AS13">
        <f>+AH13*AS$57</f>
        <v>75</v>
      </c>
      <c r="AT13">
        <f>+AI13*AT$57</f>
        <v>0</v>
      </c>
      <c r="AU13">
        <f>+AJ13*AU$57</f>
        <v>36</v>
      </c>
      <c r="AV13">
        <f>+AK13*AV$57</f>
        <v>16</v>
      </c>
      <c r="AW13">
        <f>+AL13*AW$57</f>
        <v>0</v>
      </c>
      <c r="AX13">
        <f>+AM13*AX$57</f>
        <v>0</v>
      </c>
      <c r="AY13">
        <f>+AN13*AY$57</f>
        <v>0</v>
      </c>
      <c r="AZ13">
        <f>+AO13*AZ$57</f>
        <v>0</v>
      </c>
      <c r="BA13">
        <f>+AP13*BA$57</f>
        <v>0</v>
      </c>
    </row>
    <row r="14" spans="1:53" x14ac:dyDescent="0.25">
      <c r="A14" t="str">
        <f t="shared" si="39"/>
        <v>DeboltEvan</v>
      </c>
      <c r="B14" t="s">
        <v>257</v>
      </c>
      <c r="C14" t="s">
        <v>178</v>
      </c>
      <c r="D14" s="5" t="s">
        <v>26</v>
      </c>
      <c r="E14" s="2" t="s">
        <v>166</v>
      </c>
      <c r="F14" s="2" t="s">
        <v>166</v>
      </c>
      <c r="G14" s="2" t="s">
        <v>161</v>
      </c>
      <c r="H14" s="2">
        <v>18</v>
      </c>
      <c r="I14" s="2" t="s">
        <v>166</v>
      </c>
      <c r="J14" s="2" t="s">
        <v>166</v>
      </c>
      <c r="K14" s="2">
        <v>21</v>
      </c>
      <c r="L14" s="2" t="s">
        <v>161</v>
      </c>
      <c r="M14" s="2">
        <v>16</v>
      </c>
      <c r="N14" s="2">
        <v>21</v>
      </c>
      <c r="O14" s="2">
        <v>21</v>
      </c>
      <c r="P14" s="2">
        <v>18</v>
      </c>
      <c r="Q14" s="2">
        <f>+AQ14</f>
        <v>115</v>
      </c>
      <c r="R14" s="2">
        <f>COUNT(E14:P14)</f>
        <v>6</v>
      </c>
      <c r="S14" s="2">
        <f>SUM(E14:P14)</f>
        <v>115</v>
      </c>
      <c r="T14" s="2">
        <f>COUNTIF(E14:P14,"W")</f>
        <v>2</v>
      </c>
      <c r="U14">
        <f t="shared" si="51"/>
        <v>6</v>
      </c>
      <c r="V14">
        <f>COUNTIF($E14:$P14,$V$57)</f>
        <v>0</v>
      </c>
      <c r="W14">
        <f>COUNTIF($E14:$P14,$W$57)</f>
        <v>0</v>
      </c>
      <c r="X14">
        <f>COUNTIF($E14:$P14,$X$57)</f>
        <v>3</v>
      </c>
      <c r="Y14">
        <f>COUNTIF($E14:$P14,$Y$57)</f>
        <v>2</v>
      </c>
      <c r="Z14">
        <f>COUNTIF($E14:$P14,$Z$57)</f>
        <v>1</v>
      </c>
      <c r="AA14">
        <f>COUNTIF($E14:$P14,$AA$57)</f>
        <v>0</v>
      </c>
      <c r="AB14">
        <f>COUNTIF($E14:$P14,$AB$57)</f>
        <v>0</v>
      </c>
      <c r="AC14">
        <f>COUNTIF($E14:$P14,$AC$57)</f>
        <v>0</v>
      </c>
      <c r="AD14">
        <f>COUNTIF($E14:$P14,$AD$57)</f>
        <v>0</v>
      </c>
      <c r="AE14">
        <f>COUNTIF($E14:$P14,$AE$57)</f>
        <v>0</v>
      </c>
      <c r="AG14" s="1">
        <f t="shared" si="52"/>
        <v>0</v>
      </c>
      <c r="AH14" s="1">
        <f t="shared" si="53"/>
        <v>0</v>
      </c>
      <c r="AI14" s="1">
        <f t="shared" si="54"/>
        <v>3</v>
      </c>
      <c r="AJ14" s="1">
        <f t="shared" si="55"/>
        <v>2</v>
      </c>
      <c r="AK14" s="29">
        <f t="shared" si="56"/>
        <v>1</v>
      </c>
      <c r="AL14" s="29">
        <f t="shared" si="57"/>
        <v>0</v>
      </c>
      <c r="AM14" s="29">
        <f t="shared" si="58"/>
        <v>0</v>
      </c>
      <c r="AN14" s="29">
        <f t="shared" si="59"/>
        <v>0</v>
      </c>
      <c r="AO14" s="29">
        <f t="shared" si="60"/>
        <v>0</v>
      </c>
      <c r="AP14" s="29">
        <f t="shared" si="61"/>
        <v>0</v>
      </c>
      <c r="AQ14" s="31">
        <f t="shared" si="62"/>
        <v>115</v>
      </c>
      <c r="AR14">
        <f>+AG14*AR$57</f>
        <v>0</v>
      </c>
      <c r="AS14">
        <f>+AH14*AS$57</f>
        <v>0</v>
      </c>
      <c r="AT14">
        <f>+AI14*AT$57</f>
        <v>63</v>
      </c>
      <c r="AU14">
        <f>+AJ14*AU$57</f>
        <v>36</v>
      </c>
      <c r="AV14">
        <f>+AK14*AV$57</f>
        <v>16</v>
      </c>
      <c r="AW14">
        <f>+AL14*AW$57</f>
        <v>0</v>
      </c>
      <c r="AX14">
        <f>+AM14*AX$57</f>
        <v>0</v>
      </c>
      <c r="AY14">
        <f>+AN14*AY$57</f>
        <v>0</v>
      </c>
      <c r="AZ14">
        <f>+AO14*AZ$57</f>
        <v>0</v>
      </c>
      <c r="BA14">
        <f>+AP14*BA$57</f>
        <v>0</v>
      </c>
    </row>
    <row r="15" spans="1:53" x14ac:dyDescent="0.25">
      <c r="A15" t="str">
        <f t="shared" si="39"/>
        <v>WilsonLogan</v>
      </c>
      <c r="B15" t="s">
        <v>225</v>
      </c>
      <c r="C15" t="s">
        <v>226</v>
      </c>
      <c r="D15" s="5" t="s">
        <v>27</v>
      </c>
      <c r="E15" s="2">
        <v>18</v>
      </c>
      <c r="F15" s="2">
        <v>21</v>
      </c>
      <c r="G15" s="2" t="s">
        <v>166</v>
      </c>
      <c r="H15" s="2" t="s">
        <v>166</v>
      </c>
      <c r="I15" s="2" t="s">
        <v>161</v>
      </c>
      <c r="J15" s="2" t="s">
        <v>161</v>
      </c>
      <c r="K15" s="2" t="s">
        <v>166</v>
      </c>
      <c r="L15" s="2" t="s">
        <v>166</v>
      </c>
      <c r="M15" s="2" t="s">
        <v>166</v>
      </c>
      <c r="N15" s="2">
        <v>30</v>
      </c>
      <c r="O15" s="2" t="s">
        <v>166</v>
      </c>
      <c r="P15" s="2">
        <v>25</v>
      </c>
      <c r="Q15" s="2">
        <f>+AQ15</f>
        <v>94</v>
      </c>
      <c r="R15" s="2">
        <f>COUNT(E15:P15)</f>
        <v>4</v>
      </c>
      <c r="S15" s="2">
        <f>SUM(E15:P15)</f>
        <v>94</v>
      </c>
      <c r="T15" s="2">
        <f>COUNTIF(E15:P15,"W")</f>
        <v>2</v>
      </c>
      <c r="U15">
        <f t="shared" si="51"/>
        <v>4</v>
      </c>
      <c r="V15">
        <f>COUNTIF($E15:$P15,$V$57)</f>
        <v>1</v>
      </c>
      <c r="W15">
        <f>COUNTIF($E15:$P15,$W$57)</f>
        <v>1</v>
      </c>
      <c r="X15">
        <f>COUNTIF($E15:$P15,$X$57)</f>
        <v>1</v>
      </c>
      <c r="Y15">
        <f>COUNTIF($E15:$P15,$Y$57)</f>
        <v>1</v>
      </c>
      <c r="Z15">
        <f>COUNTIF($E15:$P15,$Z$57)</f>
        <v>0</v>
      </c>
      <c r="AA15">
        <f>COUNTIF($E15:$P15,$AA$57)</f>
        <v>0</v>
      </c>
      <c r="AB15">
        <f>COUNTIF($E15:$P15,$AB$57)</f>
        <v>0</v>
      </c>
      <c r="AC15">
        <f>COUNTIF($E15:$P15,$AC$57)</f>
        <v>0</v>
      </c>
      <c r="AD15">
        <f>COUNTIF($E15:$P15,$AD$57)</f>
        <v>0</v>
      </c>
      <c r="AE15">
        <f>COUNTIF($E15:$P15,$AE$57)</f>
        <v>0</v>
      </c>
      <c r="AG15" s="1">
        <f t="shared" si="52"/>
        <v>1</v>
      </c>
      <c r="AH15" s="1">
        <f t="shared" si="53"/>
        <v>1</v>
      </c>
      <c r="AI15" s="1">
        <f t="shared" si="54"/>
        <v>1</v>
      </c>
      <c r="AJ15" s="1">
        <f t="shared" si="55"/>
        <v>1</v>
      </c>
      <c r="AK15" s="29">
        <f t="shared" si="56"/>
        <v>0</v>
      </c>
      <c r="AL15" s="29">
        <f t="shared" si="57"/>
        <v>0</v>
      </c>
      <c r="AM15" s="29">
        <f t="shared" si="58"/>
        <v>0</v>
      </c>
      <c r="AN15" s="29">
        <f t="shared" si="59"/>
        <v>0</v>
      </c>
      <c r="AO15" s="29">
        <f t="shared" si="60"/>
        <v>0</v>
      </c>
      <c r="AP15" s="29">
        <f t="shared" si="61"/>
        <v>0</v>
      </c>
      <c r="AQ15" s="31">
        <f t="shared" si="62"/>
        <v>94</v>
      </c>
      <c r="AR15">
        <f>+AG15*AR$57</f>
        <v>30</v>
      </c>
      <c r="AS15">
        <f>+AH15*AS$57</f>
        <v>25</v>
      </c>
      <c r="AT15">
        <f>+AI15*AT$57</f>
        <v>21</v>
      </c>
      <c r="AU15">
        <f>+AJ15*AU$57</f>
        <v>18</v>
      </c>
      <c r="AV15">
        <f>+AK15*AV$57</f>
        <v>0</v>
      </c>
      <c r="AW15">
        <f>+AL15*AW$57</f>
        <v>0</v>
      </c>
      <c r="AX15">
        <f>+AM15*AX$57</f>
        <v>0</v>
      </c>
      <c r="AY15">
        <f>+AN15*AY$57</f>
        <v>0</v>
      </c>
      <c r="AZ15">
        <f>+AO15*AZ$57</f>
        <v>0</v>
      </c>
      <c r="BA15">
        <f>+AP15*BA$57</f>
        <v>0</v>
      </c>
    </row>
    <row r="16" spans="1:53" x14ac:dyDescent="0.25">
      <c r="A16" t="str">
        <f t="shared" si="39"/>
        <v>BeaneSebastian</v>
      </c>
      <c r="B16" t="s">
        <v>167</v>
      </c>
      <c r="C16" t="s">
        <v>168</v>
      </c>
      <c r="D16" s="5" t="s">
        <v>21</v>
      </c>
      <c r="E16" s="2">
        <v>16</v>
      </c>
      <c r="F16" s="2" t="s">
        <v>166</v>
      </c>
      <c r="G16" s="2">
        <v>21</v>
      </c>
      <c r="H16" s="2" t="s">
        <v>161</v>
      </c>
      <c r="I16" s="2" t="s">
        <v>166</v>
      </c>
      <c r="J16" s="2" t="s">
        <v>166</v>
      </c>
      <c r="K16" s="2" t="s">
        <v>166</v>
      </c>
      <c r="L16" s="2" t="s">
        <v>166</v>
      </c>
      <c r="M16" s="2">
        <v>18</v>
      </c>
      <c r="N16" s="2" t="s">
        <v>161</v>
      </c>
      <c r="O16" s="2">
        <v>15</v>
      </c>
      <c r="P16" s="2">
        <v>14</v>
      </c>
      <c r="Q16" s="2">
        <f>+AQ16</f>
        <v>84</v>
      </c>
      <c r="R16" s="2">
        <f>COUNT(E16:P16)</f>
        <v>5</v>
      </c>
      <c r="S16" s="2">
        <f>SUM(E16:P16)</f>
        <v>84</v>
      </c>
      <c r="T16" s="2">
        <f>COUNTIF(E16:P16,"W")</f>
        <v>2</v>
      </c>
      <c r="U16">
        <f t="shared" si="51"/>
        <v>5</v>
      </c>
      <c r="V16">
        <f>COUNTIF($E16:$P16,$V$57)</f>
        <v>0</v>
      </c>
      <c r="W16">
        <f>COUNTIF($E16:$P16,$W$57)</f>
        <v>0</v>
      </c>
      <c r="X16">
        <f>COUNTIF($E16:$P16,$X$57)</f>
        <v>1</v>
      </c>
      <c r="Y16">
        <f>COUNTIF($E16:$P16,$Y$57)</f>
        <v>1</v>
      </c>
      <c r="Z16">
        <f>COUNTIF($E16:$P16,$Z$57)</f>
        <v>1</v>
      </c>
      <c r="AA16">
        <f>COUNTIF($E16:$P16,$AA$57)</f>
        <v>1</v>
      </c>
      <c r="AB16">
        <f>COUNTIF($E16:$P16,$AB$57)</f>
        <v>1</v>
      </c>
      <c r="AC16">
        <f>COUNTIF($E16:$P16,$AC$57)</f>
        <v>0</v>
      </c>
      <c r="AD16">
        <f>COUNTIF($E16:$P16,$AD$57)</f>
        <v>0</v>
      </c>
      <c r="AE16">
        <f>COUNTIF($E16:$P16,$AE$57)</f>
        <v>0</v>
      </c>
      <c r="AG16" s="1">
        <f t="shared" si="52"/>
        <v>0</v>
      </c>
      <c r="AH16" s="1">
        <f t="shared" si="53"/>
        <v>0</v>
      </c>
      <c r="AI16" s="1">
        <f t="shared" si="54"/>
        <v>1</v>
      </c>
      <c r="AJ16" s="1">
        <f t="shared" si="55"/>
        <v>1</v>
      </c>
      <c r="AK16" s="29">
        <f t="shared" si="56"/>
        <v>1</v>
      </c>
      <c r="AL16" s="29">
        <f t="shared" si="57"/>
        <v>1</v>
      </c>
      <c r="AM16" s="29">
        <f t="shared" si="58"/>
        <v>1</v>
      </c>
      <c r="AN16" s="29">
        <f t="shared" si="59"/>
        <v>0</v>
      </c>
      <c r="AO16" s="29">
        <f t="shared" si="60"/>
        <v>0</v>
      </c>
      <c r="AP16" s="29">
        <f t="shared" si="61"/>
        <v>0</v>
      </c>
      <c r="AQ16" s="31">
        <f t="shared" si="62"/>
        <v>84</v>
      </c>
      <c r="AR16">
        <f>+AG16*AR$57</f>
        <v>0</v>
      </c>
      <c r="AS16">
        <f>+AH16*AS$57</f>
        <v>0</v>
      </c>
      <c r="AT16">
        <f>+AI16*AT$57</f>
        <v>21</v>
      </c>
      <c r="AU16">
        <f>+AJ16*AU$57</f>
        <v>18</v>
      </c>
      <c r="AV16">
        <f>+AK16*AV$57</f>
        <v>16</v>
      </c>
      <c r="AW16">
        <f>+AL16*AW$57</f>
        <v>15</v>
      </c>
      <c r="AX16">
        <f>+AM16*AX$57</f>
        <v>14</v>
      </c>
      <c r="AY16">
        <f>+AN16*AY$57</f>
        <v>0</v>
      </c>
      <c r="AZ16">
        <f>+AO16*AZ$57</f>
        <v>0</v>
      </c>
      <c r="BA16">
        <f>+AP16*BA$57</f>
        <v>0</v>
      </c>
    </row>
    <row r="17" spans="1:53" x14ac:dyDescent="0.25">
      <c r="A17" t="str">
        <f t="shared" si="39"/>
        <v>AnnisMont</v>
      </c>
      <c r="B17" t="s">
        <v>171</v>
      </c>
      <c r="C17" t="s">
        <v>172</v>
      </c>
      <c r="D17" s="5" t="s">
        <v>173</v>
      </c>
      <c r="E17" s="2" t="s">
        <v>161</v>
      </c>
      <c r="F17" s="2" t="s">
        <v>166</v>
      </c>
      <c r="G17" s="2" t="s">
        <v>166</v>
      </c>
      <c r="H17" s="2" t="s">
        <v>166</v>
      </c>
      <c r="I17" s="2">
        <v>30</v>
      </c>
      <c r="J17" s="2">
        <v>25</v>
      </c>
      <c r="K17" s="2">
        <v>25</v>
      </c>
      <c r="L17" s="2" t="s">
        <v>166</v>
      </c>
      <c r="M17" s="2" t="s">
        <v>166</v>
      </c>
      <c r="N17" s="2" t="s">
        <v>166</v>
      </c>
      <c r="O17" s="2" t="s">
        <v>166</v>
      </c>
      <c r="P17" s="2" t="s">
        <v>161</v>
      </c>
      <c r="Q17" s="2">
        <f>+AQ17</f>
        <v>80</v>
      </c>
      <c r="R17" s="2">
        <f>COUNT(E17:P17)</f>
        <v>3</v>
      </c>
      <c r="S17" s="2">
        <f>SUM(E17:P17)</f>
        <v>80</v>
      </c>
      <c r="T17" s="2">
        <f>COUNTIF(E17:P17,"W")</f>
        <v>2</v>
      </c>
      <c r="U17">
        <f t="shared" si="51"/>
        <v>3</v>
      </c>
      <c r="V17">
        <f>COUNTIF($E17:$P17,$V$57)</f>
        <v>1</v>
      </c>
      <c r="W17">
        <f>COUNTIF($E17:$P17,$W$57)</f>
        <v>2</v>
      </c>
      <c r="X17">
        <f>COUNTIF($E17:$P17,$X$57)</f>
        <v>0</v>
      </c>
      <c r="Y17">
        <f>COUNTIF($E17:$P17,$Y$57)</f>
        <v>0</v>
      </c>
      <c r="Z17">
        <f>COUNTIF($E17:$P17,$Z$57)</f>
        <v>0</v>
      </c>
      <c r="AA17">
        <f>COUNTIF($E17:$P17,$AA$57)</f>
        <v>0</v>
      </c>
      <c r="AB17">
        <f>COUNTIF($E17:$P17,$AB$57)</f>
        <v>0</v>
      </c>
      <c r="AC17">
        <f>COUNTIF($E17:$P17,$AC$57)</f>
        <v>0</v>
      </c>
      <c r="AD17">
        <f>COUNTIF($E17:$P17,$AD$57)</f>
        <v>0</v>
      </c>
      <c r="AE17">
        <f>COUNTIF($E17:$P17,$AE$57)</f>
        <v>0</v>
      </c>
      <c r="AG17" s="1">
        <f t="shared" si="52"/>
        <v>1</v>
      </c>
      <c r="AH17" s="1">
        <f t="shared" si="53"/>
        <v>2</v>
      </c>
      <c r="AI17" s="1">
        <f t="shared" si="54"/>
        <v>0</v>
      </c>
      <c r="AJ17" s="1">
        <f t="shared" si="55"/>
        <v>0</v>
      </c>
      <c r="AK17" s="29">
        <f t="shared" si="56"/>
        <v>0</v>
      </c>
      <c r="AL17" s="29">
        <f t="shared" si="57"/>
        <v>0</v>
      </c>
      <c r="AM17" s="29">
        <f t="shared" si="58"/>
        <v>0</v>
      </c>
      <c r="AN17" s="29">
        <f t="shared" si="59"/>
        <v>0</v>
      </c>
      <c r="AO17" s="29">
        <f t="shared" si="60"/>
        <v>0</v>
      </c>
      <c r="AP17" s="29">
        <f t="shared" si="61"/>
        <v>0</v>
      </c>
      <c r="AQ17" s="31">
        <f t="shared" si="62"/>
        <v>80</v>
      </c>
      <c r="AR17">
        <f>+AG17*AR$57</f>
        <v>30</v>
      </c>
      <c r="AS17">
        <f>+AH17*AS$57</f>
        <v>50</v>
      </c>
      <c r="AT17">
        <f>+AI17*AT$57</f>
        <v>0</v>
      </c>
      <c r="AU17">
        <f>+AJ17*AU$57</f>
        <v>0</v>
      </c>
      <c r="AV17">
        <f>+AK17*AV$57</f>
        <v>0</v>
      </c>
      <c r="AW17">
        <f>+AL17*AW$57</f>
        <v>0</v>
      </c>
      <c r="AX17">
        <f>+AM17*AX$57</f>
        <v>0</v>
      </c>
      <c r="AY17">
        <f>+AN17*AY$57</f>
        <v>0</v>
      </c>
      <c r="AZ17">
        <f>+AO17*AZ$57</f>
        <v>0</v>
      </c>
      <c r="BA17">
        <f>+AP17*BA$57</f>
        <v>0</v>
      </c>
    </row>
    <row r="18" spans="1:53" x14ac:dyDescent="0.25">
      <c r="A18" t="str">
        <f t="shared" si="39"/>
        <v>SpragueBenjamin</v>
      </c>
      <c r="B18" t="s">
        <v>152</v>
      </c>
      <c r="C18" t="s">
        <v>212</v>
      </c>
      <c r="D18" s="5" t="s">
        <v>27</v>
      </c>
      <c r="E18" s="2">
        <v>15</v>
      </c>
      <c r="F18" s="2">
        <v>16</v>
      </c>
      <c r="G18" s="2" t="s">
        <v>166</v>
      </c>
      <c r="H18" s="2" t="s">
        <v>166</v>
      </c>
      <c r="I18" s="2" t="s">
        <v>161</v>
      </c>
      <c r="J18" s="2" t="s">
        <v>161</v>
      </c>
      <c r="K18" s="2" t="s">
        <v>166</v>
      </c>
      <c r="L18" s="2" t="s">
        <v>166</v>
      </c>
      <c r="M18" s="2" t="s">
        <v>166</v>
      </c>
      <c r="N18" s="2">
        <v>15</v>
      </c>
      <c r="O18" s="2" t="s">
        <v>166</v>
      </c>
      <c r="P18" s="2" t="s">
        <v>166</v>
      </c>
      <c r="Q18" s="2">
        <f>+AQ18</f>
        <v>46</v>
      </c>
      <c r="R18" s="2">
        <f>COUNT(E18:P18)</f>
        <v>3</v>
      </c>
      <c r="S18" s="2">
        <f>SUM(E18:P18)</f>
        <v>46</v>
      </c>
      <c r="T18" s="2">
        <f>COUNTIF(E18:P18,"W")</f>
        <v>2</v>
      </c>
      <c r="U18">
        <f t="shared" si="51"/>
        <v>3</v>
      </c>
      <c r="V18">
        <f>COUNTIF($E18:$P18,$V$57)</f>
        <v>0</v>
      </c>
      <c r="W18">
        <f>COUNTIF($E18:$P18,$W$57)</f>
        <v>0</v>
      </c>
      <c r="X18">
        <f>COUNTIF($E18:$P18,$X$57)</f>
        <v>0</v>
      </c>
      <c r="Y18">
        <f>COUNTIF($E18:$P18,$Y$57)</f>
        <v>0</v>
      </c>
      <c r="Z18">
        <f>COUNTIF($E18:$P18,$Z$57)</f>
        <v>1</v>
      </c>
      <c r="AA18">
        <f>COUNTIF($E18:$P18,$AA$57)</f>
        <v>2</v>
      </c>
      <c r="AB18">
        <f>COUNTIF($E18:$P18,$AB$57)</f>
        <v>0</v>
      </c>
      <c r="AC18">
        <f>COUNTIF($E18:$P18,$AC$57)</f>
        <v>0</v>
      </c>
      <c r="AD18">
        <f>COUNTIF($E18:$P18,$AD$57)</f>
        <v>0</v>
      </c>
      <c r="AE18">
        <f>COUNTIF($E18:$P18,$AE$57)</f>
        <v>0</v>
      </c>
      <c r="AG18" s="1">
        <f t="shared" si="52"/>
        <v>0</v>
      </c>
      <c r="AH18" s="1">
        <f t="shared" si="53"/>
        <v>0</v>
      </c>
      <c r="AI18" s="1">
        <f t="shared" si="54"/>
        <v>0</v>
      </c>
      <c r="AJ18" s="1">
        <f t="shared" si="55"/>
        <v>0</v>
      </c>
      <c r="AK18" s="29">
        <f t="shared" si="56"/>
        <v>1</v>
      </c>
      <c r="AL18" s="29">
        <f t="shared" si="57"/>
        <v>2</v>
      </c>
      <c r="AM18" s="29">
        <f t="shared" si="58"/>
        <v>0</v>
      </c>
      <c r="AN18" s="29">
        <f t="shared" si="59"/>
        <v>0</v>
      </c>
      <c r="AO18" s="29">
        <f t="shared" si="60"/>
        <v>0</v>
      </c>
      <c r="AP18" s="29">
        <f t="shared" si="61"/>
        <v>0</v>
      </c>
      <c r="AQ18" s="31">
        <f t="shared" si="62"/>
        <v>46</v>
      </c>
      <c r="AR18">
        <f>+AG18*AR$57</f>
        <v>0</v>
      </c>
      <c r="AS18">
        <f>+AH18*AS$57</f>
        <v>0</v>
      </c>
      <c r="AT18">
        <f>+AI18*AT$57</f>
        <v>0</v>
      </c>
      <c r="AU18">
        <f>+AJ18*AU$57</f>
        <v>0</v>
      </c>
      <c r="AV18">
        <f>+AK18*AV$57</f>
        <v>16</v>
      </c>
      <c r="AW18">
        <f>+AL18*AW$57</f>
        <v>30</v>
      </c>
      <c r="AX18">
        <f>+AM18*AX$57</f>
        <v>0</v>
      </c>
      <c r="AY18">
        <f>+AN18*AY$57</f>
        <v>0</v>
      </c>
      <c r="AZ18">
        <f>+AO18*AZ$57</f>
        <v>0</v>
      </c>
      <c r="BA18">
        <f>+AP18*BA$57</f>
        <v>0</v>
      </c>
    </row>
    <row r="19" spans="1:53" x14ac:dyDescent="0.25">
      <c r="A19" t="str">
        <f t="shared" si="39"/>
        <v>MeidaMartin</v>
      </c>
      <c r="B19" t="s">
        <v>221</v>
      </c>
      <c r="C19" t="s">
        <v>47</v>
      </c>
      <c r="D19" s="5" t="s">
        <v>55</v>
      </c>
      <c r="E19" s="2" t="s">
        <v>166</v>
      </c>
      <c r="F19" s="2" t="s">
        <v>161</v>
      </c>
      <c r="G19" s="2" t="s">
        <v>166</v>
      </c>
      <c r="H19" s="2" t="s">
        <v>166</v>
      </c>
      <c r="I19" s="2" t="s">
        <v>166</v>
      </c>
      <c r="J19" s="2" t="s">
        <v>166</v>
      </c>
      <c r="K19" s="2" t="s">
        <v>52</v>
      </c>
      <c r="L19" s="2" t="s">
        <v>52</v>
      </c>
      <c r="M19" s="2">
        <v>21</v>
      </c>
      <c r="N19" s="2" t="s">
        <v>52</v>
      </c>
      <c r="O19" s="2" t="s">
        <v>161</v>
      </c>
      <c r="P19" s="2" t="s">
        <v>166</v>
      </c>
      <c r="Q19" s="2">
        <f>+AQ19</f>
        <v>21</v>
      </c>
      <c r="R19" s="2">
        <f>COUNT(E19:P19)</f>
        <v>1</v>
      </c>
      <c r="S19" s="2">
        <f>SUM(E19:P19)</f>
        <v>21</v>
      </c>
      <c r="T19" s="2">
        <f>COUNTIF(E19:P19,"W")</f>
        <v>2</v>
      </c>
      <c r="U19">
        <f t="shared" si="51"/>
        <v>1</v>
      </c>
      <c r="V19">
        <f>COUNTIF($E19:$P19,$V$57)</f>
        <v>0</v>
      </c>
      <c r="W19">
        <f>COUNTIF($E19:$P19,$W$57)</f>
        <v>0</v>
      </c>
      <c r="X19">
        <f>COUNTIF($E19:$P19,$X$57)</f>
        <v>1</v>
      </c>
      <c r="Y19">
        <f>COUNTIF($E19:$P19,$Y$57)</f>
        <v>0</v>
      </c>
      <c r="Z19">
        <f>COUNTIF($E19:$P19,$Z$57)</f>
        <v>0</v>
      </c>
      <c r="AA19">
        <f>COUNTIF($E19:$P19,$AA$57)</f>
        <v>0</v>
      </c>
      <c r="AB19">
        <f>COUNTIF($E19:$P19,$AB$57)</f>
        <v>0</v>
      </c>
      <c r="AC19">
        <f>COUNTIF($E19:$P19,$AC$57)</f>
        <v>0</v>
      </c>
      <c r="AD19">
        <f>COUNTIF($E19:$P19,$AD$57)</f>
        <v>0</v>
      </c>
      <c r="AE19">
        <f>COUNTIF($E19:$P19,$AE$57)</f>
        <v>0</v>
      </c>
      <c r="AG19" s="1">
        <f t="shared" si="52"/>
        <v>0</v>
      </c>
      <c r="AH19" s="1">
        <f t="shared" si="53"/>
        <v>0</v>
      </c>
      <c r="AI19" s="1">
        <f t="shared" si="54"/>
        <v>1</v>
      </c>
      <c r="AJ19" s="1">
        <f t="shared" si="55"/>
        <v>0</v>
      </c>
      <c r="AK19" s="29">
        <f t="shared" si="56"/>
        <v>0</v>
      </c>
      <c r="AL19" s="29">
        <f t="shared" si="57"/>
        <v>0</v>
      </c>
      <c r="AM19" s="29">
        <f t="shared" si="58"/>
        <v>0</v>
      </c>
      <c r="AN19" s="29">
        <f t="shared" si="59"/>
        <v>0</v>
      </c>
      <c r="AO19" s="29">
        <f t="shared" si="60"/>
        <v>0</v>
      </c>
      <c r="AP19" s="29">
        <f t="shared" si="61"/>
        <v>0</v>
      </c>
      <c r="AQ19" s="31">
        <f t="shared" si="62"/>
        <v>21</v>
      </c>
      <c r="AR19">
        <f>+AG19*AR$57</f>
        <v>0</v>
      </c>
      <c r="AS19">
        <f>+AH19*AS$57</f>
        <v>0</v>
      </c>
      <c r="AT19">
        <f>+AI19*AT$57</f>
        <v>21</v>
      </c>
      <c r="AU19">
        <f>+AJ19*AU$57</f>
        <v>0</v>
      </c>
      <c r="AV19">
        <f>+AK19*AV$57</f>
        <v>0</v>
      </c>
      <c r="AW19">
        <f>+AL19*AW$57</f>
        <v>0</v>
      </c>
      <c r="AX19">
        <f>+AM19*AX$57</f>
        <v>0</v>
      </c>
      <c r="AY19">
        <f>+AN19*AY$57</f>
        <v>0</v>
      </c>
      <c r="AZ19">
        <f>+AO19*AZ$57</f>
        <v>0</v>
      </c>
      <c r="BA19">
        <f>+AP19*BA$57</f>
        <v>0</v>
      </c>
    </row>
    <row r="20" spans="1:53" x14ac:dyDescent="0.25">
      <c r="A20" t="str">
        <f t="shared" si="39"/>
        <v>KneppEthan</v>
      </c>
      <c r="B20" t="s">
        <v>29</v>
      </c>
      <c r="C20" t="s">
        <v>284</v>
      </c>
      <c r="D20" s="5" t="s">
        <v>27</v>
      </c>
      <c r="E20" s="2" t="s">
        <v>166</v>
      </c>
      <c r="F20" s="2" t="s">
        <v>166</v>
      </c>
      <c r="G20" s="2" t="s">
        <v>166</v>
      </c>
      <c r="H20" s="2" t="s">
        <v>166</v>
      </c>
      <c r="I20" s="2" t="s">
        <v>166</v>
      </c>
      <c r="J20" s="2" t="s">
        <v>166</v>
      </c>
      <c r="K20" s="2" t="s">
        <v>52</v>
      </c>
      <c r="L20" s="2" t="s">
        <v>166</v>
      </c>
      <c r="M20" s="2" t="s">
        <v>166</v>
      </c>
      <c r="N20" s="2">
        <v>16</v>
      </c>
      <c r="O20" s="2">
        <v>16</v>
      </c>
      <c r="P20" s="2">
        <v>13</v>
      </c>
      <c r="Q20" s="2">
        <f>+AQ20</f>
        <v>45</v>
      </c>
      <c r="R20" s="2">
        <f>COUNT(E20:P20)</f>
        <v>3</v>
      </c>
      <c r="S20" s="2">
        <f>SUM(E20:P20)</f>
        <v>45</v>
      </c>
      <c r="T20" s="2">
        <f>COUNTIF(E20:P20,"W")</f>
        <v>0</v>
      </c>
      <c r="U20">
        <f t="shared" ref="U20" si="63">SUM(V20:AE20)</f>
        <v>3</v>
      </c>
      <c r="V20">
        <f>COUNTIF($E20:$P20,$V$57)</f>
        <v>0</v>
      </c>
      <c r="W20">
        <f>COUNTIF($E20:$P20,$W$57)</f>
        <v>0</v>
      </c>
      <c r="X20">
        <f>COUNTIF($E20:$P20,$X$57)</f>
        <v>0</v>
      </c>
      <c r="Y20">
        <f>COUNTIF($E20:$P20,$Y$57)</f>
        <v>0</v>
      </c>
      <c r="Z20">
        <f>COUNTIF($E20:$P20,$Z$57)</f>
        <v>2</v>
      </c>
      <c r="AA20">
        <f>COUNTIF($E20:$P20,$AA$57)</f>
        <v>0</v>
      </c>
      <c r="AB20">
        <f>COUNTIF($E20:$P20,$AB$57)</f>
        <v>0</v>
      </c>
      <c r="AC20">
        <f>COUNTIF($E20:$P20,$AC$57)</f>
        <v>1</v>
      </c>
      <c r="AD20">
        <f>COUNTIF($E20:$P20,$AD$57)</f>
        <v>0</v>
      </c>
      <c r="AE20">
        <f>COUNTIF($E20:$P20,$AE$57)</f>
        <v>0</v>
      </c>
      <c r="AG20" s="1">
        <f t="shared" ref="AG20" si="64">IF(V20&lt;9,+V20,8)</f>
        <v>0</v>
      </c>
      <c r="AH20" s="1">
        <f t="shared" ref="AH20" si="65">IF((V20+W20)&lt;9,(+W20),8-AG20)</f>
        <v>0</v>
      </c>
      <c r="AI20" s="1">
        <f t="shared" ref="AI20" si="66">IF((+V20+W20+X20)&lt;9,+X20,8-(AG20+AH20))</f>
        <v>0</v>
      </c>
      <c r="AJ20" s="1">
        <f t="shared" ref="AJ20" si="67">IF((V20+W20+X20+Y20)&lt;9,Y20,8-(AG20+AH20+AI20))</f>
        <v>0</v>
      </c>
      <c r="AK20" s="29">
        <f t="shared" ref="AK20" si="68">IF((V20+W20+X20+Y20+Z20)&lt;9,Z20,8-(AG20+AH20+AI20+AJ20))</f>
        <v>2</v>
      </c>
      <c r="AL20" s="29">
        <f t="shared" ref="AL20" si="69">IF((V20+W20+X20+Y20+Z20+AA20)&lt;9,AA20,8-(AG20+AH20+AI20+AJ20+AK20))</f>
        <v>0</v>
      </c>
      <c r="AM20" s="29">
        <f t="shared" ref="AM20" si="70">IF((V20+W20+X20+Y20+Z20+AA20+AB20)&lt;9,AB20,8-(AG20+AH20+AI20+AJ20+AK20+AL20))</f>
        <v>0</v>
      </c>
      <c r="AN20" s="29">
        <f t="shared" ref="AN20" si="71">IF((V20+W20+X20+Y20+Z20+AA20+AB20+AC20)&lt;9,AC20,8-(AG20+AH20+AI20+AJ20+AK20+AL20+AM20))</f>
        <v>1</v>
      </c>
      <c r="AO20" s="29">
        <f t="shared" ref="AO20" si="72">IF((V20+W20+X20+Y20+Z20+AA20+AB20+AC20+AD20)&lt;9,AD20,8-(AG20+AH20+AI20+AJ20+AK20+AL20+AM20+AN20))</f>
        <v>0</v>
      </c>
      <c r="AP20" s="29">
        <f t="shared" ref="AP20" si="73">IF((V20+W20+X20+Y20+Z20+AA20+AB20+AC20+AD20+AE20)&lt;9,AE20,8-(AG20+AH20+AI20+AJ20+AK20+AL20+AM20+AN20+AO20))</f>
        <v>0</v>
      </c>
      <c r="AQ20" s="31">
        <f t="shared" ref="AQ20" si="74">SUM(AR20:BA20)</f>
        <v>45</v>
      </c>
      <c r="AR20">
        <f>+AG20*AR$57</f>
        <v>0</v>
      </c>
      <c r="AS20">
        <f>+AH20*AS$57</f>
        <v>0</v>
      </c>
      <c r="AT20">
        <f>+AI20*AT$57</f>
        <v>0</v>
      </c>
      <c r="AU20">
        <f>+AJ20*AU$57</f>
        <v>0</v>
      </c>
      <c r="AV20">
        <f>+AK20*AV$57</f>
        <v>32</v>
      </c>
      <c r="AW20">
        <f>+AL20*AW$57</f>
        <v>0</v>
      </c>
      <c r="AX20">
        <f>+AM20*AX$57</f>
        <v>0</v>
      </c>
      <c r="AY20">
        <f>+AN20*AY$57</f>
        <v>13</v>
      </c>
      <c r="AZ20">
        <f>+AO20*AZ$57</f>
        <v>0</v>
      </c>
      <c r="BA20">
        <f>+AP20*BA$57</f>
        <v>0</v>
      </c>
    </row>
    <row r="21" spans="1:53" x14ac:dyDescent="0.25">
      <c r="D21" s="5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53" x14ac:dyDescent="0.25">
      <c r="D22" s="5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53" ht="21" x14ac:dyDescent="0.35">
      <c r="B23" s="54" t="s">
        <v>223</v>
      </c>
      <c r="C23" s="54"/>
      <c r="D23" s="54"/>
      <c r="E23" s="2" t="str">
        <f>+$E$3</f>
        <v>MM</v>
      </c>
      <c r="F23" s="2" t="str">
        <f>+$F$3</f>
        <v>BF</v>
      </c>
      <c r="G23" s="2" t="str">
        <f>+$G$3</f>
        <v>GL</v>
      </c>
      <c r="H23" s="2" t="str">
        <f>+$H$3</f>
        <v>ME</v>
      </c>
      <c r="I23" s="2" t="str">
        <f>+$I$3</f>
        <v>MI</v>
      </c>
      <c r="J23" s="2" t="str">
        <f t="shared" ref="J23:P23" si="75">+J$3</f>
        <v>MI</v>
      </c>
      <c r="K23" s="2" t="str">
        <f t="shared" si="75"/>
        <v>ES</v>
      </c>
      <c r="L23" s="2" t="str">
        <f t="shared" si="75"/>
        <v>GL</v>
      </c>
      <c r="M23" s="2" t="str">
        <f t="shared" si="75"/>
        <v>ES</v>
      </c>
      <c r="N23" s="2" t="str">
        <f t="shared" si="75"/>
        <v>ME</v>
      </c>
      <c r="O23" s="2" t="str">
        <f t="shared" si="75"/>
        <v>BF</v>
      </c>
      <c r="P23" s="2" t="str">
        <f t="shared" si="75"/>
        <v>MM</v>
      </c>
      <c r="Q23" s="46" t="s">
        <v>7</v>
      </c>
      <c r="R23" s="48" t="s">
        <v>8</v>
      </c>
      <c r="S23" s="46" t="s">
        <v>9</v>
      </c>
      <c r="T23" s="50" t="s">
        <v>140</v>
      </c>
    </row>
    <row r="24" spans="1:53" x14ac:dyDescent="0.25">
      <c r="B24" s="3" t="s">
        <v>10</v>
      </c>
      <c r="C24" s="3" t="s">
        <v>11</v>
      </c>
      <c r="D24" s="4" t="s">
        <v>12</v>
      </c>
      <c r="E24" s="21">
        <f>+E$4</f>
        <v>45053</v>
      </c>
      <c r="F24" s="21">
        <f t="shared" ref="F24:P24" si="76">+F$4</f>
        <v>45067</v>
      </c>
      <c r="G24" s="21">
        <f t="shared" si="76"/>
        <v>45081</v>
      </c>
      <c r="H24" s="21">
        <f t="shared" si="76"/>
        <v>45102</v>
      </c>
      <c r="I24" s="21">
        <f t="shared" si="76"/>
        <v>45122</v>
      </c>
      <c r="J24" s="21">
        <f t="shared" si="76"/>
        <v>45123</v>
      </c>
      <c r="K24" s="21">
        <f t="shared" si="76"/>
        <v>45144</v>
      </c>
      <c r="L24" s="21">
        <f t="shared" si="76"/>
        <v>45165</v>
      </c>
      <c r="M24" s="21">
        <f t="shared" si="76"/>
        <v>45179</v>
      </c>
      <c r="N24" s="21">
        <f t="shared" si="76"/>
        <v>45193</v>
      </c>
      <c r="O24" s="21">
        <f t="shared" si="76"/>
        <v>45200</v>
      </c>
      <c r="P24" s="21">
        <f t="shared" si="76"/>
        <v>45214</v>
      </c>
      <c r="Q24" s="47"/>
      <c r="R24" s="49"/>
      <c r="S24" s="47"/>
      <c r="T24" s="51"/>
      <c r="U24" s="2" t="s">
        <v>9</v>
      </c>
      <c r="V24" s="2">
        <v>30</v>
      </c>
      <c r="W24" s="2">
        <v>25</v>
      </c>
      <c r="X24" s="2">
        <v>21</v>
      </c>
      <c r="Y24" s="2">
        <v>18</v>
      </c>
      <c r="Z24" s="2">
        <v>16</v>
      </c>
      <c r="AA24" s="2">
        <v>15</v>
      </c>
      <c r="AB24" s="2">
        <v>14</v>
      </c>
      <c r="AC24" s="2">
        <v>13</v>
      </c>
      <c r="AD24" s="2">
        <v>12</v>
      </c>
      <c r="AE24" s="2">
        <v>11</v>
      </c>
      <c r="AF24" s="30"/>
      <c r="AG24" s="2">
        <v>30</v>
      </c>
      <c r="AH24" s="2">
        <v>25</v>
      </c>
      <c r="AI24" s="2">
        <v>21</v>
      </c>
      <c r="AJ24" s="2">
        <v>18</v>
      </c>
      <c r="AK24" s="2">
        <v>16</v>
      </c>
      <c r="AL24" s="2">
        <v>15</v>
      </c>
      <c r="AM24" s="2">
        <v>14</v>
      </c>
      <c r="AN24" s="2">
        <v>13</v>
      </c>
      <c r="AO24" s="2">
        <v>12</v>
      </c>
      <c r="AP24" s="2">
        <v>11</v>
      </c>
      <c r="AQ24" s="32"/>
      <c r="AR24" s="2">
        <v>30</v>
      </c>
      <c r="AS24" s="2">
        <v>25</v>
      </c>
      <c r="AT24" s="2">
        <v>21</v>
      </c>
      <c r="AU24" s="2">
        <v>18</v>
      </c>
      <c r="AV24" s="2">
        <v>16</v>
      </c>
      <c r="AW24" s="2">
        <v>15</v>
      </c>
      <c r="AX24" s="2">
        <v>14</v>
      </c>
      <c r="AY24" s="2">
        <v>13</v>
      </c>
      <c r="AZ24" s="2">
        <v>12</v>
      </c>
      <c r="BA24" s="2">
        <v>11</v>
      </c>
    </row>
    <row r="25" spans="1:53" x14ac:dyDescent="0.25">
      <c r="A25" t="str">
        <f t="shared" si="36"/>
        <v>MasonLester</v>
      </c>
      <c r="B25" t="s">
        <v>36</v>
      </c>
      <c r="C25" t="s">
        <v>39</v>
      </c>
      <c r="D25" s="5" t="s">
        <v>24</v>
      </c>
      <c r="E25" s="2">
        <v>25</v>
      </c>
      <c r="F25" s="2">
        <v>16</v>
      </c>
      <c r="G25" s="2">
        <v>30</v>
      </c>
      <c r="H25" s="2">
        <v>30</v>
      </c>
      <c r="I25" s="2">
        <v>30</v>
      </c>
      <c r="J25" s="2">
        <v>30</v>
      </c>
      <c r="K25" s="2" t="s">
        <v>161</v>
      </c>
      <c r="L25" s="2">
        <v>30</v>
      </c>
      <c r="M25" s="2" t="s">
        <v>161</v>
      </c>
      <c r="N25" s="2">
        <v>30</v>
      </c>
      <c r="O25" s="2">
        <v>30</v>
      </c>
      <c r="P25" s="2">
        <v>30</v>
      </c>
      <c r="Q25" s="2">
        <f t="shared" ref="Q25:Q32" si="77">+AQ25</f>
        <v>240</v>
      </c>
      <c r="R25" s="2">
        <f t="shared" ref="R25:R32" si="78">COUNT(E25:P25)</f>
        <v>10</v>
      </c>
      <c r="S25" s="2">
        <f t="shared" ref="S25:S32" si="79">SUM(E25:P25)</f>
        <v>281</v>
      </c>
      <c r="T25" s="2">
        <f t="shared" ref="T25:T32" si="80">COUNTIF(E25:P25,"W")</f>
        <v>2</v>
      </c>
      <c r="U25">
        <f t="shared" ref="U25:U32" si="81">SUM(V25:AE25)</f>
        <v>10</v>
      </c>
      <c r="V25">
        <f>COUNTIF($E25:$P25,$V$57)</f>
        <v>8</v>
      </c>
      <c r="W25">
        <f>COUNTIF($E25:$P25,$W$57)</f>
        <v>1</v>
      </c>
      <c r="X25">
        <f>COUNTIF($E25:$P25,$X$57)</f>
        <v>0</v>
      </c>
      <c r="Y25">
        <f>COUNTIF($E25:$P25,$Y$57)</f>
        <v>0</v>
      </c>
      <c r="Z25">
        <f>COUNTIF($E25:$P25,$Z$57)</f>
        <v>1</v>
      </c>
      <c r="AA25">
        <f>COUNTIF($E25:$P25,$AA$57)</f>
        <v>0</v>
      </c>
      <c r="AB25">
        <f>COUNTIF($E25:$P25,$AB$57)</f>
        <v>0</v>
      </c>
      <c r="AC25">
        <f>COUNTIF($E25:$P25,$AC$57)</f>
        <v>0</v>
      </c>
      <c r="AD25">
        <f>COUNTIF($E25:$P25,$AD$57)</f>
        <v>0</v>
      </c>
      <c r="AE25">
        <f>COUNTIF($E25:$P25,$AE$57)</f>
        <v>0</v>
      </c>
      <c r="AG25" s="1">
        <f t="shared" ref="AG25:AG32" si="82">IF(V25&lt;9,+V25,8)</f>
        <v>8</v>
      </c>
      <c r="AH25" s="1">
        <f t="shared" ref="AH25:AH32" si="83">IF((V25+W25)&lt;9,(+W25),8-AG25)</f>
        <v>0</v>
      </c>
      <c r="AI25" s="1">
        <f>IF((+V25+W25+X25)&lt;9,+X25,8-(AG25+AH25))</f>
        <v>0</v>
      </c>
      <c r="AJ25" s="1">
        <f t="shared" ref="AJ25:AJ32" si="84">IF((V25+W25+X25+Y25)&lt;9,Y25,8-(AG25+AH25+AI25))</f>
        <v>0</v>
      </c>
      <c r="AK25" s="29">
        <f t="shared" ref="AK25:AK32" si="85">IF((V25+W25+X25+Y25+Z25)&lt;9,Z25,8-(AG25+AH25+AI25+AJ25))</f>
        <v>0</v>
      </c>
      <c r="AL25" s="29">
        <f t="shared" ref="AL25:AL32" si="86">IF((V25+W25+X25+Y25+Z25+AA25)&lt;9,AA25,8-(AG25+AH25+AI25+AJ25+AK25))</f>
        <v>0</v>
      </c>
      <c r="AM25" s="29">
        <f t="shared" ref="AM25:AM32" si="87">IF((V25+W25+X25+Y25+Z25+AA25+AB25)&lt;9,AB25,8-(AG25+AH25+AI25+AJ25+AK25+AL25))</f>
        <v>0</v>
      </c>
      <c r="AN25" s="29">
        <f t="shared" ref="AN25:AN32" si="88">IF((V25+W25+X25+Y25+Z25+AA25+AB25+AC25)&lt;9,AC25,8-(AG25+AH25+AI25+AJ25+AK25+AL25+AM25))</f>
        <v>0</v>
      </c>
      <c r="AO25" s="29">
        <f t="shared" ref="AO25:AO32" si="89">IF((V25+W25+X25+Y25+Z25+AA25+AB25+AC25+AD25)&lt;9,AD25,8-(AG25+AH25+AI25+AJ25+AK25+AL25+AM25+AN25))</f>
        <v>0</v>
      </c>
      <c r="AP25" s="29">
        <f t="shared" ref="AP25:AP32" si="90">IF((V25+W25+X25+Y25+Z25+AA25+AB25+AC25+AD25+AE25)&lt;9,AE25,8-(AG25+AH25+AI25+AJ25+AK25+AL25+AM25+AN25+AO25))</f>
        <v>0</v>
      </c>
      <c r="AQ25" s="31">
        <f t="shared" ref="AQ25:AQ32" si="91">SUM(AR25:BA25)</f>
        <v>240</v>
      </c>
      <c r="AR25">
        <f>+AG25*AR$57</f>
        <v>240</v>
      </c>
      <c r="AS25">
        <f>+AH25*AS$57</f>
        <v>0</v>
      </c>
      <c r="AT25">
        <f>+AI25*AT$57</f>
        <v>0</v>
      </c>
      <c r="AU25">
        <f>+AJ25*AU$57</f>
        <v>0</v>
      </c>
      <c r="AV25">
        <f>+AK25*AV$57</f>
        <v>0</v>
      </c>
      <c r="AW25">
        <f>+AL25*AW$57</f>
        <v>0</v>
      </c>
      <c r="AX25">
        <f>+AM25*AX$57</f>
        <v>0</v>
      </c>
      <c r="AY25">
        <f>+AN25*AY$57</f>
        <v>0</v>
      </c>
      <c r="AZ25">
        <f>+AO25*AZ$57</f>
        <v>0</v>
      </c>
      <c r="BA25">
        <f>+AP25*BA$57</f>
        <v>0</v>
      </c>
    </row>
    <row r="26" spans="1:53" x14ac:dyDescent="0.25">
      <c r="A26" t="str">
        <f t="shared" si="36"/>
        <v>BarnesJames</v>
      </c>
      <c r="B26" t="s">
        <v>87</v>
      </c>
      <c r="C26" t="s">
        <v>150</v>
      </c>
      <c r="D26" s="5" t="s">
        <v>21</v>
      </c>
      <c r="E26" s="2">
        <v>21</v>
      </c>
      <c r="F26" s="2">
        <v>18</v>
      </c>
      <c r="G26" s="2">
        <v>25</v>
      </c>
      <c r="H26" s="2" t="s">
        <v>161</v>
      </c>
      <c r="I26" s="2">
        <v>25</v>
      </c>
      <c r="J26" s="2">
        <v>25</v>
      </c>
      <c r="K26" s="2" t="s">
        <v>166</v>
      </c>
      <c r="L26" s="2">
        <v>21</v>
      </c>
      <c r="M26" s="2">
        <v>30</v>
      </c>
      <c r="N26" s="2" t="s">
        <v>161</v>
      </c>
      <c r="O26" s="2">
        <v>25</v>
      </c>
      <c r="P26" s="2">
        <v>21</v>
      </c>
      <c r="Q26" s="2">
        <f t="shared" si="77"/>
        <v>193</v>
      </c>
      <c r="R26" s="2">
        <f t="shared" si="78"/>
        <v>9</v>
      </c>
      <c r="S26" s="2">
        <f t="shared" si="79"/>
        <v>211</v>
      </c>
      <c r="T26" s="2">
        <f t="shared" si="80"/>
        <v>2</v>
      </c>
      <c r="U26">
        <f t="shared" si="81"/>
        <v>9</v>
      </c>
      <c r="V26">
        <f>COUNTIF($E26:$P26,$V$57)</f>
        <v>1</v>
      </c>
      <c r="W26">
        <f>COUNTIF($E26:$P26,$W$57)</f>
        <v>4</v>
      </c>
      <c r="X26">
        <f>COUNTIF($E26:$P26,$X$57)</f>
        <v>3</v>
      </c>
      <c r="Y26">
        <f>COUNTIF($E26:$P26,$Y$57)</f>
        <v>1</v>
      </c>
      <c r="Z26">
        <f>COUNTIF($E26:$P26,$Z$57)</f>
        <v>0</v>
      </c>
      <c r="AA26">
        <f>COUNTIF($E26:$P26,$AA$57)</f>
        <v>0</v>
      </c>
      <c r="AB26">
        <f>COUNTIF($E26:$P26,$AB$57)</f>
        <v>0</v>
      </c>
      <c r="AC26">
        <f>COUNTIF($E26:$P26,$AC$57)</f>
        <v>0</v>
      </c>
      <c r="AD26">
        <f>COUNTIF($E26:$P26,$AD$57)</f>
        <v>0</v>
      </c>
      <c r="AE26">
        <f>COUNTIF($E26:$P26,$AE$57)</f>
        <v>0</v>
      </c>
      <c r="AG26" s="1">
        <f t="shared" si="82"/>
        <v>1</v>
      </c>
      <c r="AH26" s="1">
        <f t="shared" si="83"/>
        <v>4</v>
      </c>
      <c r="AI26" s="1">
        <f t="shared" ref="AI26:AI32" si="92">IF((+V26+W26+X26)&lt;9,+X26,8-(AG26+AH26))</f>
        <v>3</v>
      </c>
      <c r="AJ26" s="1">
        <f t="shared" si="84"/>
        <v>0</v>
      </c>
      <c r="AK26" s="29">
        <f t="shared" si="85"/>
        <v>0</v>
      </c>
      <c r="AL26" s="29">
        <f t="shared" si="86"/>
        <v>0</v>
      </c>
      <c r="AM26" s="29">
        <f t="shared" si="87"/>
        <v>0</v>
      </c>
      <c r="AN26" s="29">
        <f t="shared" si="88"/>
        <v>0</v>
      </c>
      <c r="AO26" s="29">
        <f t="shared" si="89"/>
        <v>0</v>
      </c>
      <c r="AP26" s="29">
        <f t="shared" si="90"/>
        <v>0</v>
      </c>
      <c r="AQ26" s="31">
        <f t="shared" si="91"/>
        <v>193</v>
      </c>
      <c r="AR26">
        <f>+AG26*AR$57</f>
        <v>30</v>
      </c>
      <c r="AS26">
        <f>+AH26*AS$57</f>
        <v>100</v>
      </c>
      <c r="AT26">
        <f>+AI26*AT$57</f>
        <v>63</v>
      </c>
      <c r="AU26">
        <f>+AJ26*AU$57</f>
        <v>0</v>
      </c>
      <c r="AV26">
        <f>+AK26*AV$57</f>
        <v>0</v>
      </c>
      <c r="AW26">
        <f>+AL26*AW$57</f>
        <v>0</v>
      </c>
      <c r="AX26">
        <f>+AM26*AX$57</f>
        <v>0</v>
      </c>
      <c r="AY26">
        <f>+AN26*AY$57</f>
        <v>0</v>
      </c>
      <c r="AZ26">
        <f>+AO26*AZ$57</f>
        <v>0</v>
      </c>
      <c r="BA26">
        <f>+AP26*BA$57</f>
        <v>0</v>
      </c>
    </row>
    <row r="27" spans="1:53" x14ac:dyDescent="0.25">
      <c r="A27" t="str">
        <f t="shared" si="36"/>
        <v>SmithDoug</v>
      </c>
      <c r="B27" t="s">
        <v>53</v>
      </c>
      <c r="C27" t="s">
        <v>54</v>
      </c>
      <c r="D27" s="5" t="s">
        <v>55</v>
      </c>
      <c r="E27" s="2">
        <v>18</v>
      </c>
      <c r="F27" s="2" t="s">
        <v>161</v>
      </c>
      <c r="G27" s="2">
        <v>18</v>
      </c>
      <c r="H27" s="2">
        <v>21</v>
      </c>
      <c r="I27" s="2" t="s">
        <v>166</v>
      </c>
      <c r="J27" s="2" t="s">
        <v>166</v>
      </c>
      <c r="K27" s="2" t="s">
        <v>166</v>
      </c>
      <c r="L27" s="2">
        <v>18</v>
      </c>
      <c r="M27" s="2">
        <v>25</v>
      </c>
      <c r="N27" s="2">
        <v>25</v>
      </c>
      <c r="O27" s="2" t="s">
        <v>161</v>
      </c>
      <c r="P27" s="2">
        <v>18</v>
      </c>
      <c r="Q27" s="2">
        <f t="shared" si="77"/>
        <v>143</v>
      </c>
      <c r="R27" s="2">
        <f t="shared" si="78"/>
        <v>7</v>
      </c>
      <c r="S27" s="2">
        <f t="shared" si="79"/>
        <v>143</v>
      </c>
      <c r="T27" s="2">
        <f t="shared" si="80"/>
        <v>2</v>
      </c>
      <c r="U27">
        <f t="shared" si="81"/>
        <v>7</v>
      </c>
      <c r="V27">
        <f>COUNTIF($E27:$P27,$V$57)</f>
        <v>0</v>
      </c>
      <c r="W27">
        <f>COUNTIF($E27:$P27,$W$57)</f>
        <v>2</v>
      </c>
      <c r="X27">
        <f>COUNTIF($E27:$P27,$X$57)</f>
        <v>1</v>
      </c>
      <c r="Y27">
        <f>COUNTIF($E27:$P27,$Y$57)</f>
        <v>4</v>
      </c>
      <c r="Z27">
        <f>COUNTIF($E27:$P27,$Z$57)</f>
        <v>0</v>
      </c>
      <c r="AA27">
        <f>COUNTIF($E27:$P27,$AA$57)</f>
        <v>0</v>
      </c>
      <c r="AB27">
        <f>COUNTIF($E27:$P27,$AB$57)</f>
        <v>0</v>
      </c>
      <c r="AC27">
        <f>COUNTIF($E27:$P27,$AC$57)</f>
        <v>0</v>
      </c>
      <c r="AD27">
        <f>COUNTIF($E27:$P27,$AD$57)</f>
        <v>0</v>
      </c>
      <c r="AE27">
        <f>COUNTIF($E27:$P27,$AE$57)</f>
        <v>0</v>
      </c>
      <c r="AG27" s="1">
        <f t="shared" si="82"/>
        <v>0</v>
      </c>
      <c r="AH27" s="1">
        <f t="shared" si="83"/>
        <v>2</v>
      </c>
      <c r="AI27" s="1">
        <f t="shared" si="92"/>
        <v>1</v>
      </c>
      <c r="AJ27" s="1">
        <f t="shared" si="84"/>
        <v>4</v>
      </c>
      <c r="AK27" s="29">
        <f t="shared" si="85"/>
        <v>0</v>
      </c>
      <c r="AL27" s="29">
        <f t="shared" si="86"/>
        <v>0</v>
      </c>
      <c r="AM27" s="29">
        <f t="shared" si="87"/>
        <v>0</v>
      </c>
      <c r="AN27" s="29">
        <f t="shared" si="88"/>
        <v>0</v>
      </c>
      <c r="AO27" s="29">
        <f t="shared" si="89"/>
        <v>0</v>
      </c>
      <c r="AP27" s="29">
        <f t="shared" si="90"/>
        <v>0</v>
      </c>
      <c r="AQ27" s="31">
        <f t="shared" si="91"/>
        <v>143</v>
      </c>
      <c r="AR27">
        <f>+AG27*AR$57</f>
        <v>0</v>
      </c>
      <c r="AS27">
        <f>+AH27*AS$57</f>
        <v>50</v>
      </c>
      <c r="AT27">
        <f>+AI27*AT$57</f>
        <v>21</v>
      </c>
      <c r="AU27">
        <f>+AJ27*AU$57</f>
        <v>72</v>
      </c>
      <c r="AV27">
        <f>+AK27*AV$57</f>
        <v>0</v>
      </c>
      <c r="AW27">
        <f>+AL27*AW$57</f>
        <v>0</v>
      </c>
      <c r="AX27">
        <f>+AM27*AX$57</f>
        <v>0</v>
      </c>
      <c r="AY27">
        <f>+AN27*AY$57</f>
        <v>0</v>
      </c>
      <c r="AZ27">
        <f>+AO27*AZ$57</f>
        <v>0</v>
      </c>
      <c r="BA27">
        <f>+AP27*BA$57</f>
        <v>0</v>
      </c>
    </row>
    <row r="28" spans="1:53" x14ac:dyDescent="0.25">
      <c r="A28" t="str">
        <f t="shared" si="36"/>
        <v>KneppErnest</v>
      </c>
      <c r="B28" t="s">
        <v>29</v>
      </c>
      <c r="C28" t="s">
        <v>144</v>
      </c>
      <c r="D28" s="5" t="s">
        <v>27</v>
      </c>
      <c r="E28" s="2" t="s">
        <v>52</v>
      </c>
      <c r="F28" s="2">
        <v>30</v>
      </c>
      <c r="G28" s="2">
        <v>21</v>
      </c>
      <c r="H28" s="2">
        <v>25</v>
      </c>
      <c r="I28" s="2" t="s">
        <v>161</v>
      </c>
      <c r="J28" s="2" t="s">
        <v>161</v>
      </c>
      <c r="K28" s="2" t="s">
        <v>52</v>
      </c>
      <c r="L28" s="2" t="s">
        <v>52</v>
      </c>
      <c r="M28" s="2" t="s">
        <v>166</v>
      </c>
      <c r="N28" s="2" t="s">
        <v>52</v>
      </c>
      <c r="O28" s="2">
        <v>21</v>
      </c>
      <c r="P28" s="2" t="s">
        <v>166</v>
      </c>
      <c r="Q28" s="2">
        <f t="shared" si="77"/>
        <v>97</v>
      </c>
      <c r="R28" s="2">
        <f t="shared" si="78"/>
        <v>4</v>
      </c>
      <c r="S28" s="2">
        <f t="shared" si="79"/>
        <v>97</v>
      </c>
      <c r="T28" s="2">
        <f t="shared" si="80"/>
        <v>2</v>
      </c>
      <c r="U28">
        <f t="shared" si="81"/>
        <v>4</v>
      </c>
      <c r="V28">
        <f>COUNTIF($E28:$P28,$V$57)</f>
        <v>1</v>
      </c>
      <c r="W28">
        <f>COUNTIF($E28:$P28,$W$57)</f>
        <v>1</v>
      </c>
      <c r="X28">
        <f>COUNTIF($E28:$P28,$X$57)</f>
        <v>2</v>
      </c>
      <c r="Y28">
        <f>COUNTIF($E28:$P28,$Y$57)</f>
        <v>0</v>
      </c>
      <c r="Z28">
        <f>COUNTIF($E28:$P28,$Z$57)</f>
        <v>0</v>
      </c>
      <c r="AA28">
        <f>COUNTIF($E28:$P28,$AA$57)</f>
        <v>0</v>
      </c>
      <c r="AB28">
        <f>COUNTIF($E28:$P28,$AB$57)</f>
        <v>0</v>
      </c>
      <c r="AC28">
        <f>COUNTIF($E28:$P28,$AC$57)</f>
        <v>0</v>
      </c>
      <c r="AD28">
        <f>COUNTIF($E28:$P28,$AD$57)</f>
        <v>0</v>
      </c>
      <c r="AE28">
        <f>COUNTIF($E28:$P28,$AE$57)</f>
        <v>0</v>
      </c>
      <c r="AG28" s="1">
        <f t="shared" si="82"/>
        <v>1</v>
      </c>
      <c r="AH28" s="1">
        <f t="shared" si="83"/>
        <v>1</v>
      </c>
      <c r="AI28" s="1">
        <f t="shared" si="92"/>
        <v>2</v>
      </c>
      <c r="AJ28" s="1">
        <f t="shared" si="84"/>
        <v>0</v>
      </c>
      <c r="AK28" s="29">
        <f t="shared" si="85"/>
        <v>0</v>
      </c>
      <c r="AL28" s="29">
        <f t="shared" si="86"/>
        <v>0</v>
      </c>
      <c r="AM28" s="29">
        <f t="shared" si="87"/>
        <v>0</v>
      </c>
      <c r="AN28" s="29">
        <f t="shared" si="88"/>
        <v>0</v>
      </c>
      <c r="AO28" s="29">
        <f t="shared" si="89"/>
        <v>0</v>
      </c>
      <c r="AP28" s="29">
        <f t="shared" si="90"/>
        <v>0</v>
      </c>
      <c r="AQ28" s="31">
        <f t="shared" si="91"/>
        <v>97</v>
      </c>
      <c r="AR28">
        <f>+AG28*AR$57</f>
        <v>30</v>
      </c>
      <c r="AS28">
        <f>+AH28*AS$57</f>
        <v>25</v>
      </c>
      <c r="AT28">
        <f>+AI28*AT$57</f>
        <v>42</v>
      </c>
      <c r="AU28">
        <f>+AJ28*AU$57</f>
        <v>0</v>
      </c>
      <c r="AV28">
        <f>+AK28*AV$57</f>
        <v>0</v>
      </c>
      <c r="AW28">
        <f>+AL28*AW$57</f>
        <v>0</v>
      </c>
      <c r="AX28">
        <f>+AM28*AX$57</f>
        <v>0</v>
      </c>
      <c r="AY28">
        <f>+AN28*AY$57</f>
        <v>0</v>
      </c>
      <c r="AZ28">
        <f>+AO28*AZ$57</f>
        <v>0</v>
      </c>
      <c r="BA28">
        <f>+AP28*BA$57</f>
        <v>0</v>
      </c>
    </row>
    <row r="29" spans="1:53" x14ac:dyDescent="0.25">
      <c r="A29" t="str">
        <f t="shared" si="36"/>
        <v>DouglasBill</v>
      </c>
      <c r="B29" t="s">
        <v>204</v>
      </c>
      <c r="C29" t="s">
        <v>205</v>
      </c>
      <c r="D29" s="5" t="s">
        <v>26</v>
      </c>
      <c r="E29" s="2">
        <v>16</v>
      </c>
      <c r="F29" s="2" t="s">
        <v>52</v>
      </c>
      <c r="G29" s="2" t="s">
        <v>161</v>
      </c>
      <c r="H29" s="2" t="s">
        <v>52</v>
      </c>
      <c r="I29" s="2" t="s">
        <v>166</v>
      </c>
      <c r="J29" s="2" t="s">
        <v>166</v>
      </c>
      <c r="K29" s="2">
        <v>30</v>
      </c>
      <c r="L29" s="2" t="s">
        <v>161</v>
      </c>
      <c r="M29" s="2">
        <v>21</v>
      </c>
      <c r="N29" s="2">
        <v>21</v>
      </c>
      <c r="O29" s="2" t="s">
        <v>52</v>
      </c>
      <c r="P29" s="2" t="s">
        <v>166</v>
      </c>
      <c r="Q29" s="2">
        <f t="shared" si="77"/>
        <v>88</v>
      </c>
      <c r="R29" s="2">
        <f t="shared" si="78"/>
        <v>4</v>
      </c>
      <c r="S29" s="2">
        <f t="shared" si="79"/>
        <v>88</v>
      </c>
      <c r="T29" s="2">
        <f t="shared" si="80"/>
        <v>2</v>
      </c>
      <c r="U29">
        <f t="shared" si="81"/>
        <v>4</v>
      </c>
      <c r="V29">
        <f>COUNTIF($E29:$P29,$V$57)</f>
        <v>1</v>
      </c>
      <c r="W29">
        <f>COUNTIF($E29:$P29,$W$57)</f>
        <v>0</v>
      </c>
      <c r="X29">
        <f>COUNTIF($E29:$P29,$X$57)</f>
        <v>2</v>
      </c>
      <c r="Y29">
        <f>COUNTIF($E29:$P29,$Y$57)</f>
        <v>0</v>
      </c>
      <c r="Z29">
        <f>COUNTIF($E29:$P29,$Z$57)</f>
        <v>1</v>
      </c>
      <c r="AA29">
        <f>COUNTIF($E29:$P29,$AA$57)</f>
        <v>0</v>
      </c>
      <c r="AB29">
        <f>COUNTIF($E29:$P29,$AB$57)</f>
        <v>0</v>
      </c>
      <c r="AC29">
        <f>COUNTIF($E29:$P29,$AC$57)</f>
        <v>0</v>
      </c>
      <c r="AD29">
        <f>COUNTIF($E29:$P29,$AD$57)</f>
        <v>0</v>
      </c>
      <c r="AE29">
        <f>COUNTIF($E29:$P29,$AE$57)</f>
        <v>0</v>
      </c>
      <c r="AG29" s="1">
        <f t="shared" si="82"/>
        <v>1</v>
      </c>
      <c r="AH29" s="1">
        <f t="shared" si="83"/>
        <v>0</v>
      </c>
      <c r="AI29" s="1">
        <f t="shared" si="92"/>
        <v>2</v>
      </c>
      <c r="AJ29" s="1">
        <f t="shared" si="84"/>
        <v>0</v>
      </c>
      <c r="AK29" s="29">
        <f t="shared" si="85"/>
        <v>1</v>
      </c>
      <c r="AL29" s="29">
        <f t="shared" si="86"/>
        <v>0</v>
      </c>
      <c r="AM29" s="29">
        <f t="shared" si="87"/>
        <v>0</v>
      </c>
      <c r="AN29" s="29">
        <f t="shared" si="88"/>
        <v>0</v>
      </c>
      <c r="AO29" s="29">
        <f t="shared" si="89"/>
        <v>0</v>
      </c>
      <c r="AP29" s="29">
        <f t="shared" si="90"/>
        <v>0</v>
      </c>
      <c r="AQ29" s="31">
        <f t="shared" si="91"/>
        <v>88</v>
      </c>
      <c r="AR29">
        <f>+AG29*AR$57</f>
        <v>30</v>
      </c>
      <c r="AS29">
        <f>+AH29*AS$57</f>
        <v>0</v>
      </c>
      <c r="AT29">
        <f>+AI29*AT$57</f>
        <v>42</v>
      </c>
      <c r="AU29">
        <f>+AJ29*AU$57</f>
        <v>0</v>
      </c>
      <c r="AV29">
        <f>+AK29*AV$57</f>
        <v>16</v>
      </c>
      <c r="AW29">
        <f>+AL29*AW$57</f>
        <v>0</v>
      </c>
      <c r="AX29">
        <f>+AM29*AX$57</f>
        <v>0</v>
      </c>
      <c r="AY29">
        <f>+AN29*AY$57</f>
        <v>0</v>
      </c>
      <c r="AZ29">
        <f>+AO29*AZ$57</f>
        <v>0</v>
      </c>
      <c r="BA29">
        <f>+AP29*BA$57</f>
        <v>0</v>
      </c>
    </row>
    <row r="30" spans="1:53" x14ac:dyDescent="0.25">
      <c r="A30" t="str">
        <f t="shared" si="36"/>
        <v>HansenSteve</v>
      </c>
      <c r="B30" t="s">
        <v>88</v>
      </c>
      <c r="C30" t="s">
        <v>28</v>
      </c>
      <c r="D30" s="5" t="s">
        <v>21</v>
      </c>
      <c r="E30" s="2">
        <v>30</v>
      </c>
      <c r="F30" s="2">
        <v>25</v>
      </c>
      <c r="G30" s="2" t="s">
        <v>166</v>
      </c>
      <c r="H30" s="2" t="s">
        <v>161</v>
      </c>
      <c r="I30" s="2" t="s">
        <v>166</v>
      </c>
      <c r="J30" s="2" t="s">
        <v>166</v>
      </c>
      <c r="K30" s="2" t="s">
        <v>166</v>
      </c>
      <c r="L30" s="2" t="s">
        <v>166</v>
      </c>
      <c r="M30" s="2" t="s">
        <v>166</v>
      </c>
      <c r="N30" s="2" t="s">
        <v>161</v>
      </c>
      <c r="O30" s="2" t="s">
        <v>166</v>
      </c>
      <c r="P30" s="2">
        <v>25</v>
      </c>
      <c r="Q30" s="2">
        <f t="shared" si="77"/>
        <v>80</v>
      </c>
      <c r="R30" s="2">
        <f t="shared" si="78"/>
        <v>3</v>
      </c>
      <c r="S30" s="2">
        <f t="shared" si="79"/>
        <v>80</v>
      </c>
      <c r="T30" s="2">
        <f t="shared" si="80"/>
        <v>2</v>
      </c>
      <c r="U30">
        <f t="shared" si="81"/>
        <v>3</v>
      </c>
      <c r="V30">
        <f>COUNTIF($E30:$P30,$V$57)</f>
        <v>1</v>
      </c>
      <c r="W30">
        <f>COUNTIF($E30:$P30,$W$57)</f>
        <v>2</v>
      </c>
      <c r="X30">
        <f>COUNTIF($E30:$P30,$X$57)</f>
        <v>0</v>
      </c>
      <c r="Y30">
        <f>COUNTIF($E30:$P30,$Y$57)</f>
        <v>0</v>
      </c>
      <c r="Z30">
        <f>COUNTIF($E30:$P30,$Z$57)</f>
        <v>0</v>
      </c>
      <c r="AA30">
        <f>COUNTIF($E30:$P30,$AA$57)</f>
        <v>0</v>
      </c>
      <c r="AB30">
        <f>COUNTIF($E30:$P30,$AB$57)</f>
        <v>0</v>
      </c>
      <c r="AC30">
        <f>COUNTIF($E30:$P30,$AC$57)</f>
        <v>0</v>
      </c>
      <c r="AD30">
        <f>COUNTIF($E30:$P30,$AD$57)</f>
        <v>0</v>
      </c>
      <c r="AE30">
        <f>COUNTIF($E30:$P30,$AE$57)</f>
        <v>0</v>
      </c>
      <c r="AG30" s="1">
        <f t="shared" si="82"/>
        <v>1</v>
      </c>
      <c r="AH30" s="1">
        <f t="shared" si="83"/>
        <v>2</v>
      </c>
      <c r="AI30" s="1">
        <f t="shared" si="92"/>
        <v>0</v>
      </c>
      <c r="AJ30" s="1">
        <f t="shared" si="84"/>
        <v>0</v>
      </c>
      <c r="AK30" s="29">
        <f t="shared" si="85"/>
        <v>0</v>
      </c>
      <c r="AL30" s="29">
        <f t="shared" si="86"/>
        <v>0</v>
      </c>
      <c r="AM30" s="29">
        <f t="shared" si="87"/>
        <v>0</v>
      </c>
      <c r="AN30" s="29">
        <f t="shared" si="88"/>
        <v>0</v>
      </c>
      <c r="AO30" s="29">
        <f t="shared" si="89"/>
        <v>0</v>
      </c>
      <c r="AP30" s="29">
        <f t="shared" si="90"/>
        <v>0</v>
      </c>
      <c r="AQ30" s="31">
        <f t="shared" si="91"/>
        <v>80</v>
      </c>
      <c r="AR30">
        <f>+AG30*AR$57</f>
        <v>30</v>
      </c>
      <c r="AS30">
        <f>+AH30*AS$57</f>
        <v>50</v>
      </c>
      <c r="AT30">
        <f>+AI30*AT$57</f>
        <v>0</v>
      </c>
      <c r="AU30">
        <f>+AJ30*AU$57</f>
        <v>0</v>
      </c>
      <c r="AV30">
        <f>+AK30*AV$57</f>
        <v>0</v>
      </c>
      <c r="AW30">
        <f>+AL30*AW$57</f>
        <v>0</v>
      </c>
      <c r="AX30">
        <f>+AM30*AX$57</f>
        <v>0</v>
      </c>
      <c r="AY30">
        <f>+AN30*AY$57</f>
        <v>0</v>
      </c>
      <c r="AZ30">
        <f>+AO30*AZ$57</f>
        <v>0</v>
      </c>
      <c r="BA30">
        <f>+AP30*BA$57</f>
        <v>0</v>
      </c>
    </row>
    <row r="31" spans="1:53" x14ac:dyDescent="0.25">
      <c r="A31" t="str">
        <f t="shared" si="36"/>
        <v>LuskDon</v>
      </c>
      <c r="B31" t="s">
        <v>279</v>
      </c>
      <c r="C31" t="s">
        <v>280</v>
      </c>
      <c r="D31" s="5" t="s">
        <v>24</v>
      </c>
      <c r="E31" s="2" t="s">
        <v>166</v>
      </c>
      <c r="F31" s="2" t="s">
        <v>166</v>
      </c>
      <c r="G31" s="2" t="s">
        <v>166</v>
      </c>
      <c r="H31" s="2" t="s">
        <v>166</v>
      </c>
      <c r="I31" s="2" t="s">
        <v>166</v>
      </c>
      <c r="J31" s="2" t="s">
        <v>166</v>
      </c>
      <c r="K31" s="2" t="s">
        <v>161</v>
      </c>
      <c r="L31" s="2">
        <v>25</v>
      </c>
      <c r="M31" s="2" t="s">
        <v>161</v>
      </c>
      <c r="N31" s="2" t="s">
        <v>166</v>
      </c>
      <c r="O31" s="2" t="s">
        <v>166</v>
      </c>
      <c r="P31" s="2" t="s">
        <v>166</v>
      </c>
      <c r="Q31" s="2">
        <f t="shared" si="77"/>
        <v>25</v>
      </c>
      <c r="R31" s="2">
        <f t="shared" si="78"/>
        <v>1</v>
      </c>
      <c r="S31" s="2">
        <f t="shared" si="79"/>
        <v>25</v>
      </c>
      <c r="T31" s="2">
        <f t="shared" si="80"/>
        <v>2</v>
      </c>
      <c r="U31">
        <f t="shared" ref="U31" si="93">SUM(V31:AE31)</f>
        <v>1</v>
      </c>
      <c r="V31">
        <f>COUNTIF($E31:$P31,$V$57)</f>
        <v>0</v>
      </c>
      <c r="W31">
        <f>COUNTIF($E31:$P31,$W$57)</f>
        <v>1</v>
      </c>
      <c r="X31">
        <f>COUNTIF($E31:$P31,$X$57)</f>
        <v>0</v>
      </c>
      <c r="Y31">
        <f>COUNTIF($E31:$P31,$Y$57)</f>
        <v>0</v>
      </c>
      <c r="Z31">
        <f>COUNTIF($E31:$P31,$Z$57)</f>
        <v>0</v>
      </c>
      <c r="AA31">
        <f>COUNTIF($E31:$P31,$AA$57)</f>
        <v>0</v>
      </c>
      <c r="AB31">
        <f>COUNTIF($E31:$P31,$AB$57)</f>
        <v>0</v>
      </c>
      <c r="AC31">
        <f>COUNTIF($E31:$P31,$AC$57)</f>
        <v>0</v>
      </c>
      <c r="AD31">
        <f>COUNTIF($E31:$P31,$AD$57)</f>
        <v>0</v>
      </c>
      <c r="AE31">
        <f>COUNTIF($E31:$P31,$AE$57)</f>
        <v>0</v>
      </c>
      <c r="AG31" s="1">
        <f t="shared" ref="AG31" si="94">IF(V31&lt;9,+V31,8)</f>
        <v>0</v>
      </c>
      <c r="AH31" s="1">
        <f t="shared" ref="AH31" si="95">IF((V31+W31)&lt;9,(+W31),8-AG31)</f>
        <v>1</v>
      </c>
      <c r="AI31" s="1">
        <f t="shared" ref="AI31" si="96">IF((+V31+W31+X31)&lt;9,+X31,8-(AG31+AH31))</f>
        <v>0</v>
      </c>
      <c r="AJ31" s="1">
        <f t="shared" ref="AJ31" si="97">IF((V31+W31+X31+Y31)&lt;9,Y31,8-(AG31+AH31+AI31))</f>
        <v>0</v>
      </c>
      <c r="AK31" s="29">
        <f t="shared" ref="AK31" si="98">IF((V31+W31+X31+Y31+Z31)&lt;9,Z31,8-(AG31+AH31+AI31+AJ31))</f>
        <v>0</v>
      </c>
      <c r="AL31" s="29">
        <f t="shared" ref="AL31" si="99">IF((V31+W31+X31+Y31+Z31+AA31)&lt;9,AA31,8-(AG31+AH31+AI31+AJ31+AK31))</f>
        <v>0</v>
      </c>
      <c r="AM31" s="29">
        <f t="shared" ref="AM31" si="100">IF((V31+W31+X31+Y31+Z31+AA31+AB31)&lt;9,AB31,8-(AG31+AH31+AI31+AJ31+AK31+AL31))</f>
        <v>0</v>
      </c>
      <c r="AN31" s="29">
        <f t="shared" ref="AN31" si="101">IF((V31+W31+X31+Y31+Z31+AA31+AB31+AC31)&lt;9,AC31,8-(AG31+AH31+AI31+AJ31+AK31+AL31+AM31))</f>
        <v>0</v>
      </c>
      <c r="AO31" s="29">
        <f t="shared" ref="AO31" si="102">IF((V31+W31+X31+Y31+Z31+AA31+AB31+AC31+AD31)&lt;9,AD31,8-(AG31+AH31+AI31+AJ31+AK31+AL31+AM31+AN31))</f>
        <v>0</v>
      </c>
      <c r="AP31" s="29">
        <f t="shared" ref="AP31" si="103">IF((V31+W31+X31+Y31+Z31+AA31+AB31+AC31+AD31+AE31)&lt;9,AE31,8-(AG31+AH31+AI31+AJ31+AK31+AL31+AM31+AN31+AO31))</f>
        <v>0</v>
      </c>
      <c r="AQ31" s="31">
        <f t="shared" ref="AQ31" si="104">SUM(AR31:BA31)</f>
        <v>25</v>
      </c>
      <c r="AR31">
        <f>+AG31*AR$57</f>
        <v>0</v>
      </c>
      <c r="AS31">
        <f>+AH31*AS$57</f>
        <v>25</v>
      </c>
      <c r="AT31">
        <f>+AI31*AT$57</f>
        <v>0</v>
      </c>
      <c r="AU31">
        <f>+AJ31*AU$57</f>
        <v>0</v>
      </c>
      <c r="AV31">
        <f>+AK31*AV$57</f>
        <v>0</v>
      </c>
      <c r="AW31">
        <f>+AL31*AW$57</f>
        <v>0</v>
      </c>
      <c r="AX31">
        <f>+AM31*AX$57</f>
        <v>0</v>
      </c>
      <c r="AY31">
        <f>+AN31*AY$57</f>
        <v>0</v>
      </c>
      <c r="AZ31">
        <f>+AO31*AZ$57</f>
        <v>0</v>
      </c>
      <c r="BA31">
        <f>+AP31*BA$57</f>
        <v>0</v>
      </c>
    </row>
    <row r="32" spans="1:53" x14ac:dyDescent="0.25">
      <c r="A32" t="str">
        <f t="shared" si="36"/>
        <v>BrennerScott</v>
      </c>
      <c r="B32" t="s">
        <v>169</v>
      </c>
      <c r="C32" t="s">
        <v>35</v>
      </c>
      <c r="D32" s="5" t="s">
        <v>26</v>
      </c>
      <c r="E32" s="2" t="s">
        <v>236</v>
      </c>
      <c r="F32" s="2">
        <v>21</v>
      </c>
      <c r="G32" s="2" t="s">
        <v>161</v>
      </c>
      <c r="H32" s="2" t="s">
        <v>236</v>
      </c>
      <c r="I32" s="2" t="s">
        <v>166</v>
      </c>
      <c r="J32" s="2" t="s">
        <v>166</v>
      </c>
      <c r="K32" s="2" t="s">
        <v>166</v>
      </c>
      <c r="L32" s="2" t="s">
        <v>161</v>
      </c>
      <c r="M32" s="2" t="s">
        <v>236</v>
      </c>
      <c r="N32" s="2" t="s">
        <v>166</v>
      </c>
      <c r="O32" s="2" t="s">
        <v>236</v>
      </c>
      <c r="P32" s="2" t="s">
        <v>236</v>
      </c>
      <c r="Q32" s="2">
        <f t="shared" si="77"/>
        <v>21</v>
      </c>
      <c r="R32" s="2">
        <f t="shared" si="78"/>
        <v>1</v>
      </c>
      <c r="S32" s="2">
        <f t="shared" si="79"/>
        <v>21</v>
      </c>
      <c r="T32" s="2">
        <f t="shared" si="80"/>
        <v>2</v>
      </c>
      <c r="U32">
        <f t="shared" si="81"/>
        <v>1</v>
      </c>
      <c r="V32">
        <f>COUNTIF($E32:$P32,$V$57)</f>
        <v>0</v>
      </c>
      <c r="W32">
        <f>COUNTIF($E32:$P32,$W$57)</f>
        <v>0</v>
      </c>
      <c r="X32">
        <f>COUNTIF($E32:$P32,$X$57)</f>
        <v>1</v>
      </c>
      <c r="Y32">
        <f>COUNTIF($E32:$P32,$Y$57)</f>
        <v>0</v>
      </c>
      <c r="Z32">
        <f>COUNTIF($E32:$P32,$Z$57)</f>
        <v>0</v>
      </c>
      <c r="AA32">
        <f>COUNTIF($E32:$P32,$AA$57)</f>
        <v>0</v>
      </c>
      <c r="AB32">
        <f>COUNTIF($E32:$P32,$AB$57)</f>
        <v>0</v>
      </c>
      <c r="AC32">
        <f>COUNTIF($E32:$P32,$AC$57)</f>
        <v>0</v>
      </c>
      <c r="AD32">
        <f>COUNTIF($E32:$P32,$AD$57)</f>
        <v>0</v>
      </c>
      <c r="AE32">
        <f>COUNTIF($E32:$P32,$AE$57)</f>
        <v>0</v>
      </c>
      <c r="AG32" s="1">
        <f t="shared" si="82"/>
        <v>0</v>
      </c>
      <c r="AH32" s="1">
        <f t="shared" si="83"/>
        <v>0</v>
      </c>
      <c r="AI32" s="1">
        <f t="shared" si="92"/>
        <v>1</v>
      </c>
      <c r="AJ32" s="1">
        <f t="shared" si="84"/>
        <v>0</v>
      </c>
      <c r="AK32" s="29">
        <f t="shared" si="85"/>
        <v>0</v>
      </c>
      <c r="AL32" s="29">
        <f t="shared" si="86"/>
        <v>0</v>
      </c>
      <c r="AM32" s="29">
        <f t="shared" si="87"/>
        <v>0</v>
      </c>
      <c r="AN32" s="29">
        <f t="shared" si="88"/>
        <v>0</v>
      </c>
      <c r="AO32" s="29">
        <f t="shared" si="89"/>
        <v>0</v>
      </c>
      <c r="AP32" s="29">
        <f t="shared" si="90"/>
        <v>0</v>
      </c>
      <c r="AQ32" s="31">
        <f t="shared" si="91"/>
        <v>21</v>
      </c>
      <c r="AR32">
        <f>+AG32*AR$57</f>
        <v>0</v>
      </c>
      <c r="AS32">
        <f>+AH32*AS$57</f>
        <v>0</v>
      </c>
      <c r="AT32">
        <f>+AI32*AT$57</f>
        <v>21</v>
      </c>
      <c r="AU32">
        <f>+AJ32*AU$57</f>
        <v>0</v>
      </c>
      <c r="AV32">
        <f>+AK32*AV$57</f>
        <v>0</v>
      </c>
      <c r="AW32">
        <f>+AL32*AW$57</f>
        <v>0</v>
      </c>
      <c r="AX32">
        <f>+AM32*AX$57</f>
        <v>0</v>
      </c>
      <c r="AY32">
        <f>+AN32*AY$57</f>
        <v>0</v>
      </c>
      <c r="AZ32">
        <f>+AO32*AZ$57</f>
        <v>0</v>
      </c>
      <c r="BA32">
        <f>+AP32*BA$57</f>
        <v>0</v>
      </c>
    </row>
    <row r="33" spans="1:53" x14ac:dyDescent="0.25">
      <c r="D33" s="5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53" ht="21" x14ac:dyDescent="0.35">
      <c r="B34" s="54" t="s">
        <v>14</v>
      </c>
      <c r="C34" s="54"/>
      <c r="D34" s="54"/>
      <c r="E34" s="2" t="str">
        <f>+$E$3</f>
        <v>MM</v>
      </c>
      <c r="F34" s="2" t="str">
        <f>+$F$3</f>
        <v>BF</v>
      </c>
      <c r="G34" s="2" t="str">
        <f>+$G$3</f>
        <v>GL</v>
      </c>
      <c r="H34" s="2" t="str">
        <f>+$H$3</f>
        <v>ME</v>
      </c>
      <c r="I34" s="2" t="str">
        <f>+$I$3</f>
        <v>MI</v>
      </c>
      <c r="J34" s="2" t="str">
        <f t="shared" ref="J34:P34" si="105">+J$3</f>
        <v>MI</v>
      </c>
      <c r="K34" s="2" t="str">
        <f t="shared" si="105"/>
        <v>ES</v>
      </c>
      <c r="L34" s="2" t="str">
        <f t="shared" si="105"/>
        <v>GL</v>
      </c>
      <c r="M34" s="2" t="str">
        <f t="shared" si="105"/>
        <v>ES</v>
      </c>
      <c r="N34" s="2" t="str">
        <f t="shared" si="105"/>
        <v>ME</v>
      </c>
      <c r="O34" s="2" t="str">
        <f t="shared" si="105"/>
        <v>BF</v>
      </c>
      <c r="P34" s="2" t="str">
        <f t="shared" si="105"/>
        <v>MM</v>
      </c>
      <c r="Q34" s="46" t="s">
        <v>7</v>
      </c>
      <c r="R34" s="48" t="s">
        <v>8</v>
      </c>
      <c r="S34" s="46" t="s">
        <v>9</v>
      </c>
      <c r="T34" s="50" t="s">
        <v>140</v>
      </c>
    </row>
    <row r="35" spans="1:53" x14ac:dyDescent="0.25">
      <c r="A35" t="str">
        <f t="shared" si="36"/>
        <v>Last NameFirst Name</v>
      </c>
      <c r="B35" s="3" t="s">
        <v>10</v>
      </c>
      <c r="C35" s="3" t="s">
        <v>11</v>
      </c>
      <c r="D35" s="4" t="s">
        <v>12</v>
      </c>
      <c r="E35" s="21">
        <f>+E$4</f>
        <v>45053</v>
      </c>
      <c r="F35" s="21">
        <f t="shared" ref="F35:P35" si="106">+F$4</f>
        <v>45067</v>
      </c>
      <c r="G35" s="21">
        <f t="shared" si="106"/>
        <v>45081</v>
      </c>
      <c r="H35" s="21">
        <f t="shared" si="106"/>
        <v>45102</v>
      </c>
      <c r="I35" s="21">
        <f t="shared" si="106"/>
        <v>45122</v>
      </c>
      <c r="J35" s="21">
        <f t="shared" si="106"/>
        <v>45123</v>
      </c>
      <c r="K35" s="21">
        <f t="shared" si="106"/>
        <v>45144</v>
      </c>
      <c r="L35" s="21">
        <f t="shared" si="106"/>
        <v>45165</v>
      </c>
      <c r="M35" s="21">
        <f t="shared" si="106"/>
        <v>45179</v>
      </c>
      <c r="N35" s="21">
        <f t="shared" si="106"/>
        <v>45193</v>
      </c>
      <c r="O35" s="21">
        <f t="shared" si="106"/>
        <v>45200</v>
      </c>
      <c r="P35" s="21">
        <f t="shared" si="106"/>
        <v>45214</v>
      </c>
      <c r="Q35" s="47"/>
      <c r="R35" s="49"/>
      <c r="S35" s="47"/>
      <c r="T35" s="51"/>
      <c r="U35" s="2" t="s">
        <v>9</v>
      </c>
      <c r="V35" s="2">
        <v>30</v>
      </c>
      <c r="W35" s="2">
        <v>25</v>
      </c>
      <c r="X35" s="2">
        <v>21</v>
      </c>
      <c r="Y35" s="2">
        <v>18</v>
      </c>
      <c r="Z35" s="2">
        <v>16</v>
      </c>
      <c r="AA35" s="2">
        <v>15</v>
      </c>
      <c r="AB35" s="2">
        <v>14</v>
      </c>
      <c r="AC35" s="2">
        <v>13</v>
      </c>
      <c r="AD35" s="2">
        <v>12</v>
      </c>
      <c r="AE35" s="2">
        <v>11</v>
      </c>
      <c r="AF35" s="30"/>
      <c r="AG35" s="2">
        <v>30</v>
      </c>
      <c r="AH35" s="2">
        <v>25</v>
      </c>
      <c r="AI35" s="2">
        <v>21</v>
      </c>
      <c r="AJ35" s="2">
        <v>18</v>
      </c>
      <c r="AK35" s="2">
        <v>16</v>
      </c>
      <c r="AL35" s="2">
        <v>15</v>
      </c>
      <c r="AM35" s="2">
        <v>14</v>
      </c>
      <c r="AN35" s="2">
        <v>13</v>
      </c>
      <c r="AO35" s="2">
        <v>12</v>
      </c>
      <c r="AP35" s="2">
        <v>11</v>
      </c>
      <c r="AQ35" s="32"/>
      <c r="AR35" s="2">
        <v>30</v>
      </c>
      <c r="AS35" s="2">
        <v>25</v>
      </c>
      <c r="AT35" s="2">
        <v>21</v>
      </c>
      <c r="AU35" s="2">
        <v>18</v>
      </c>
      <c r="AV35" s="2">
        <v>16</v>
      </c>
      <c r="AW35" s="2">
        <v>15</v>
      </c>
      <c r="AX35" s="2">
        <v>14</v>
      </c>
      <c r="AY35" s="2">
        <v>13</v>
      </c>
      <c r="AZ35" s="2">
        <v>12</v>
      </c>
      <c r="BA35" s="2">
        <v>11</v>
      </c>
    </row>
    <row r="36" spans="1:53" x14ac:dyDescent="0.25">
      <c r="A36" t="str">
        <f t="shared" ref="A36:A45" si="107">+B36&amp;C36</f>
        <v>WaggonerThaddeus</v>
      </c>
      <c r="B36" t="s">
        <v>228</v>
      </c>
      <c r="C36" t="s">
        <v>229</v>
      </c>
      <c r="D36" s="5" t="s">
        <v>27</v>
      </c>
      <c r="E36" s="2">
        <v>21</v>
      </c>
      <c r="F36" s="2">
        <v>25</v>
      </c>
      <c r="G36" s="2">
        <v>25</v>
      </c>
      <c r="H36" s="2">
        <v>25</v>
      </c>
      <c r="I36" s="2" t="s">
        <v>161</v>
      </c>
      <c r="J36" s="2" t="s">
        <v>161</v>
      </c>
      <c r="K36" s="2">
        <v>30</v>
      </c>
      <c r="L36" s="2">
        <v>30</v>
      </c>
      <c r="M36" s="2">
        <v>30</v>
      </c>
      <c r="N36" s="2">
        <v>25</v>
      </c>
      <c r="O36" s="2">
        <v>30</v>
      </c>
      <c r="P36" s="2">
        <v>30</v>
      </c>
      <c r="Q36" s="2">
        <f t="shared" ref="Q36:Q45" si="108">+AQ36</f>
        <v>225</v>
      </c>
      <c r="R36" s="2">
        <f t="shared" ref="R36:R45" si="109">COUNT(E36:P36)</f>
        <v>10</v>
      </c>
      <c r="S36" s="2">
        <f t="shared" ref="S36:S45" si="110">SUM(E36:P36)</f>
        <v>271</v>
      </c>
      <c r="T36" s="2">
        <f t="shared" ref="T36:T45" si="111">COUNTIF(E36:P36,"W")</f>
        <v>2</v>
      </c>
      <c r="U36">
        <f t="shared" ref="U36" si="112">SUM(V36:AE36)</f>
        <v>10</v>
      </c>
      <c r="V36">
        <f>COUNTIF($E36:$P36,$V$57)</f>
        <v>5</v>
      </c>
      <c r="W36">
        <f>COUNTIF($E36:$P36,$W$57)</f>
        <v>4</v>
      </c>
      <c r="X36">
        <f>COUNTIF($E36:$P36,$X$57)</f>
        <v>1</v>
      </c>
      <c r="Y36">
        <f>COUNTIF($E36:$P36,$Y$57)</f>
        <v>0</v>
      </c>
      <c r="Z36">
        <f>COUNTIF($E36:$P36,$Z$57)</f>
        <v>0</v>
      </c>
      <c r="AA36">
        <f>COUNTIF($E36:$P36,$AA$57)</f>
        <v>0</v>
      </c>
      <c r="AB36">
        <f>COUNTIF($E36:$P36,$AB$57)</f>
        <v>0</v>
      </c>
      <c r="AC36">
        <f>COUNTIF($E36:$P36,$AC$57)</f>
        <v>0</v>
      </c>
      <c r="AD36">
        <f>COUNTIF($E36:$P36,$AD$57)</f>
        <v>0</v>
      </c>
      <c r="AE36">
        <f>COUNTIF($E36:$P36,$AE$57)</f>
        <v>0</v>
      </c>
      <c r="AG36" s="1">
        <f t="shared" ref="AG36" si="113">IF(V36&lt;9,+V36,8)</f>
        <v>5</v>
      </c>
      <c r="AH36" s="1">
        <f t="shared" ref="AH36" si="114">IF((V36+W36)&lt;9,(+W36),8-AG36)</f>
        <v>3</v>
      </c>
      <c r="AI36" s="1">
        <f>IF((+V36+W36+X36)&lt;9,+X36,8-(AG36+AH36))</f>
        <v>0</v>
      </c>
      <c r="AJ36" s="1">
        <f t="shared" ref="AJ36" si="115">IF((V36+W36+X36+Y36)&lt;9,Y36,8-(AG36+AH36+AI36))</f>
        <v>0</v>
      </c>
      <c r="AK36" s="29">
        <f t="shared" ref="AK36" si="116">IF((V36+W36+X36+Y36+Z36)&lt;9,Z36,8-(AG36+AH36+AI36+AJ36))</f>
        <v>0</v>
      </c>
      <c r="AL36" s="29">
        <f t="shared" ref="AL36" si="117">IF((V36+W36+X36+Y36+Z36+AA36)&lt;9,AA36,8-(AG36+AH36+AI36+AJ36+AK36))</f>
        <v>0</v>
      </c>
      <c r="AM36" s="29">
        <f t="shared" ref="AM36" si="118">IF((V36+W36+X36+Y36+Z36+AA36+AB36)&lt;9,AB36,8-(AG36+AH36+AI36+AJ36+AK36+AL36))</f>
        <v>0</v>
      </c>
      <c r="AN36" s="29">
        <f t="shared" ref="AN36" si="119">IF((V36+W36+X36+Y36+Z36+AA36+AB36+AC36)&lt;9,AC36,8-(AG36+AH36+AI36+AJ36+AK36+AL36+AM36))</f>
        <v>0</v>
      </c>
      <c r="AO36" s="29">
        <f t="shared" ref="AO36" si="120">IF((V36+W36+X36+Y36+Z36+AA36+AB36+AC36+AD36)&lt;9,AD36,8-(AG36+AH36+AI36+AJ36+AK36+AL36+AM36+AN36))</f>
        <v>0</v>
      </c>
      <c r="AP36" s="29">
        <f t="shared" ref="AP36" si="121">IF((V36+W36+X36+Y36+Z36+AA36+AB36+AC36+AD36+AE36)&lt;9,AE36,8-(AG36+AH36+AI36+AJ36+AK36+AL36+AM36+AN36+AO36))</f>
        <v>0</v>
      </c>
      <c r="AQ36" s="31">
        <f t="shared" ref="AQ36" si="122">SUM(AR36:BA36)</f>
        <v>225</v>
      </c>
      <c r="AR36">
        <f>+AG36*AR$57</f>
        <v>150</v>
      </c>
      <c r="AS36">
        <f>+AH36*AS$57</f>
        <v>75</v>
      </c>
      <c r="AT36">
        <f>+AI36*AT$57</f>
        <v>0</v>
      </c>
      <c r="AU36">
        <f>+AJ36*AU$57</f>
        <v>0</v>
      </c>
      <c r="AV36">
        <f>+AK36*AV$57</f>
        <v>0</v>
      </c>
      <c r="AW36">
        <f>+AL36*AW$57</f>
        <v>0</v>
      </c>
      <c r="AX36">
        <f>+AM36*AX$57</f>
        <v>0</v>
      </c>
      <c r="AY36">
        <f>+AN36*AY$57</f>
        <v>0</v>
      </c>
      <c r="AZ36">
        <f>+AO36*AZ$57</f>
        <v>0</v>
      </c>
      <c r="BA36">
        <f>+AP36*BA$57</f>
        <v>0</v>
      </c>
    </row>
    <row r="37" spans="1:53" x14ac:dyDescent="0.25">
      <c r="A37" t="str">
        <f t="shared" si="107"/>
        <v>AlwineScott</v>
      </c>
      <c r="B37" t="s">
        <v>34</v>
      </c>
      <c r="C37" t="s">
        <v>35</v>
      </c>
      <c r="D37" t="s">
        <v>27</v>
      </c>
      <c r="E37" s="2">
        <v>25</v>
      </c>
      <c r="F37" s="2">
        <v>18</v>
      </c>
      <c r="G37" s="2">
        <v>16</v>
      </c>
      <c r="H37" s="2">
        <v>30</v>
      </c>
      <c r="I37" s="2" t="s">
        <v>161</v>
      </c>
      <c r="J37" s="2" t="s">
        <v>161</v>
      </c>
      <c r="K37" s="2">
        <v>25</v>
      </c>
      <c r="L37" s="2">
        <v>25</v>
      </c>
      <c r="M37" s="2" t="s">
        <v>166</v>
      </c>
      <c r="N37" s="2">
        <v>30</v>
      </c>
      <c r="O37" s="2" t="s">
        <v>166</v>
      </c>
      <c r="P37" s="2">
        <v>21</v>
      </c>
      <c r="Q37" s="2">
        <f t="shared" si="108"/>
        <v>190</v>
      </c>
      <c r="R37" s="2">
        <f t="shared" si="109"/>
        <v>8</v>
      </c>
      <c r="S37" s="2">
        <f t="shared" si="110"/>
        <v>190</v>
      </c>
      <c r="T37" s="2">
        <f t="shared" si="111"/>
        <v>2</v>
      </c>
      <c r="U37">
        <f t="shared" ref="U37:U45" si="123">SUM(V37:AE37)</f>
        <v>8</v>
      </c>
      <c r="V37">
        <f>COUNTIF($E37:$P37,$V$57)</f>
        <v>2</v>
      </c>
      <c r="W37">
        <f>COUNTIF($E37:$P37,$W$57)</f>
        <v>3</v>
      </c>
      <c r="X37">
        <f>COUNTIF($E37:$P37,$X$57)</f>
        <v>1</v>
      </c>
      <c r="Y37">
        <f>COUNTIF($E37:$P37,$Y$57)</f>
        <v>1</v>
      </c>
      <c r="Z37">
        <f>COUNTIF($E37:$P37,$Z$57)</f>
        <v>1</v>
      </c>
      <c r="AA37">
        <f>COUNTIF($E37:$P37,$AA$57)</f>
        <v>0</v>
      </c>
      <c r="AB37">
        <f>COUNTIF($E37:$P37,$AB$57)</f>
        <v>0</v>
      </c>
      <c r="AC37">
        <f>COUNTIF($E37:$P37,$AC$57)</f>
        <v>0</v>
      </c>
      <c r="AD37">
        <f>COUNTIF($E37:$P37,$AD$57)</f>
        <v>0</v>
      </c>
      <c r="AE37">
        <f>COUNTIF($E37:$P37,$AE$57)</f>
        <v>0</v>
      </c>
      <c r="AG37" s="1">
        <f t="shared" ref="AG37:AG45" si="124">IF(V37&lt;9,+V37,8)</f>
        <v>2</v>
      </c>
      <c r="AH37" s="1">
        <f t="shared" ref="AH37:AH45" si="125">IF((V37+W37)&lt;9,(+W37),8-AG37)</f>
        <v>3</v>
      </c>
      <c r="AI37" s="1">
        <f t="shared" ref="AI37:AI45" si="126">IF((+V37+W37+X37)&lt;9,+X37,8-(AG37+AH37))</f>
        <v>1</v>
      </c>
      <c r="AJ37" s="1">
        <f t="shared" ref="AJ37:AJ45" si="127">IF((V37+W37+X37+Y37)&lt;9,Y37,8-(AG37+AH37+AI37))</f>
        <v>1</v>
      </c>
      <c r="AK37" s="29">
        <f t="shared" ref="AK37:AK45" si="128">IF((V37+W37+X37+Y37+Z37)&lt;9,Z37,8-(AG37+AH37+AI37+AJ37))</f>
        <v>1</v>
      </c>
      <c r="AL37" s="29">
        <f t="shared" ref="AL37:AL45" si="129">IF((V37+W37+X37+Y37+Z37+AA37)&lt;9,AA37,8-(AG37+AH37+AI37+AJ37+AK37))</f>
        <v>0</v>
      </c>
      <c r="AM37" s="29">
        <f t="shared" ref="AM37:AM45" si="130">IF((V37+W37+X37+Y37+Z37+AA37+AB37)&lt;9,AB37,8-(AG37+AH37+AI37+AJ37+AK37+AL37))</f>
        <v>0</v>
      </c>
      <c r="AN37" s="29">
        <f t="shared" ref="AN37:AN45" si="131">IF((V37+W37+X37+Y37+Z37+AA37+AB37+AC37)&lt;9,AC37,8-(AG37+AH37+AI37+AJ37+AK37+AL37+AM37))</f>
        <v>0</v>
      </c>
      <c r="AO37" s="29">
        <f t="shared" ref="AO37:AO45" si="132">IF((V37+W37+X37+Y37+Z37+AA37+AB37+AC37+AD37)&lt;9,AD37,8-(AG37+AH37+AI37+AJ37+AK37+AL37+AM37+AN37))</f>
        <v>0</v>
      </c>
      <c r="AP37" s="29">
        <f t="shared" ref="AP37:AP45" si="133">IF((V37+W37+X37+Y37+Z37+AA37+AB37+AC37+AD37+AE37)&lt;9,AE37,8-(AG37+AH37+AI37+AJ37+AK37+AL37+AM37+AN37+AO37))</f>
        <v>0</v>
      </c>
      <c r="AQ37" s="31">
        <f t="shared" ref="AQ37:AQ45" si="134">SUM(AR37:BA37)</f>
        <v>190</v>
      </c>
      <c r="AR37">
        <f>+AG37*AR$57</f>
        <v>60</v>
      </c>
      <c r="AS37">
        <f>+AH37*AS$57</f>
        <v>75</v>
      </c>
      <c r="AT37">
        <f>+AI37*AT$57</f>
        <v>21</v>
      </c>
      <c r="AU37">
        <f>+AJ37*AU$57</f>
        <v>18</v>
      </c>
      <c r="AV37">
        <f>+AK37*AV$57</f>
        <v>16</v>
      </c>
      <c r="AW37">
        <f>+AL37*AW$57</f>
        <v>0</v>
      </c>
      <c r="AX37">
        <f>+AM37*AX$57</f>
        <v>0</v>
      </c>
      <c r="AY37">
        <f>+AN37*AY$57</f>
        <v>0</v>
      </c>
      <c r="AZ37">
        <f>+AO37*AZ$57</f>
        <v>0</v>
      </c>
      <c r="BA37">
        <f>+AP37*BA$57</f>
        <v>0</v>
      </c>
    </row>
    <row r="38" spans="1:53" x14ac:dyDescent="0.25">
      <c r="A38" t="str">
        <f t="shared" si="107"/>
        <v>HowardKristina</v>
      </c>
      <c r="B38" t="s">
        <v>51</v>
      </c>
      <c r="C38" t="s">
        <v>227</v>
      </c>
      <c r="D38" t="s">
        <v>21</v>
      </c>
      <c r="E38" s="2">
        <v>30</v>
      </c>
      <c r="F38" s="2">
        <v>21</v>
      </c>
      <c r="G38" s="2">
        <v>21</v>
      </c>
      <c r="H38" s="2" t="s">
        <v>161</v>
      </c>
      <c r="I38" s="2">
        <v>25</v>
      </c>
      <c r="J38" s="2">
        <v>25</v>
      </c>
      <c r="K38" s="2" t="s">
        <v>52</v>
      </c>
      <c r="L38" s="2" t="s">
        <v>166</v>
      </c>
      <c r="M38" s="2">
        <v>21</v>
      </c>
      <c r="N38" s="2" t="s">
        <v>161</v>
      </c>
      <c r="O38" s="2">
        <v>21</v>
      </c>
      <c r="P38" s="2">
        <v>25</v>
      </c>
      <c r="Q38" s="2">
        <f t="shared" si="108"/>
        <v>189</v>
      </c>
      <c r="R38" s="2">
        <f t="shared" si="109"/>
        <v>8</v>
      </c>
      <c r="S38" s="2">
        <f t="shared" si="110"/>
        <v>189</v>
      </c>
      <c r="T38" s="2">
        <f t="shared" si="111"/>
        <v>2</v>
      </c>
      <c r="U38">
        <f t="shared" si="123"/>
        <v>8</v>
      </c>
      <c r="V38">
        <f>COUNTIF($E38:$P38,$V$57)</f>
        <v>1</v>
      </c>
      <c r="W38">
        <f>COUNTIF($E38:$P38,$W$57)</f>
        <v>3</v>
      </c>
      <c r="X38">
        <f>COUNTIF($E38:$P38,$X$57)</f>
        <v>4</v>
      </c>
      <c r="Y38">
        <f>COUNTIF($E38:$P38,$Y$57)</f>
        <v>0</v>
      </c>
      <c r="Z38">
        <f>COUNTIF($E38:$P38,$Z$57)</f>
        <v>0</v>
      </c>
      <c r="AA38">
        <f>COUNTIF($E38:$P38,$AA$57)</f>
        <v>0</v>
      </c>
      <c r="AB38">
        <f>COUNTIF($E38:$P38,$AB$57)</f>
        <v>0</v>
      </c>
      <c r="AC38">
        <f>COUNTIF($E38:$P38,$AC$57)</f>
        <v>0</v>
      </c>
      <c r="AD38">
        <f>COUNTIF($E38:$P38,$AD$57)</f>
        <v>0</v>
      </c>
      <c r="AE38">
        <f>COUNTIF($E38:$P38,$AE$57)</f>
        <v>0</v>
      </c>
      <c r="AG38" s="1">
        <f t="shared" si="124"/>
        <v>1</v>
      </c>
      <c r="AH38" s="1">
        <f t="shared" si="125"/>
        <v>3</v>
      </c>
      <c r="AI38" s="1">
        <f t="shared" si="126"/>
        <v>4</v>
      </c>
      <c r="AJ38" s="1">
        <f t="shared" si="127"/>
        <v>0</v>
      </c>
      <c r="AK38" s="29">
        <f t="shared" si="128"/>
        <v>0</v>
      </c>
      <c r="AL38" s="29">
        <f t="shared" si="129"/>
        <v>0</v>
      </c>
      <c r="AM38" s="29">
        <f t="shared" si="130"/>
        <v>0</v>
      </c>
      <c r="AN38" s="29">
        <f t="shared" si="131"/>
        <v>0</v>
      </c>
      <c r="AO38" s="29">
        <f t="shared" si="132"/>
        <v>0</v>
      </c>
      <c r="AP38" s="29">
        <f t="shared" si="133"/>
        <v>0</v>
      </c>
      <c r="AQ38" s="31">
        <f t="shared" si="134"/>
        <v>189</v>
      </c>
      <c r="AR38">
        <f>+AG38*AR$57</f>
        <v>30</v>
      </c>
      <c r="AS38">
        <f>+AH38*AS$57</f>
        <v>75</v>
      </c>
      <c r="AT38">
        <f>+AI38*AT$57</f>
        <v>84</v>
      </c>
      <c r="AU38">
        <f>+AJ38*AU$57</f>
        <v>0</v>
      </c>
      <c r="AV38">
        <f>+AK38*AV$57</f>
        <v>0</v>
      </c>
      <c r="AW38">
        <f>+AL38*AW$57</f>
        <v>0</v>
      </c>
      <c r="AX38">
        <f>+AM38*AX$57</f>
        <v>0</v>
      </c>
      <c r="AY38">
        <f>+AN38*AY$57</f>
        <v>0</v>
      </c>
      <c r="AZ38">
        <f>+AO38*AZ$57</f>
        <v>0</v>
      </c>
      <c r="BA38">
        <f>+AP38*BA$57</f>
        <v>0</v>
      </c>
    </row>
    <row r="39" spans="1:53" x14ac:dyDescent="0.25">
      <c r="A39" t="str">
        <f t="shared" si="107"/>
        <v>KerrMike</v>
      </c>
      <c r="B39" t="s">
        <v>30</v>
      </c>
      <c r="C39" t="s">
        <v>31</v>
      </c>
      <c r="D39" t="s">
        <v>24</v>
      </c>
      <c r="E39" s="2">
        <v>18</v>
      </c>
      <c r="F39" s="2" t="s">
        <v>166</v>
      </c>
      <c r="G39" s="2" t="s">
        <v>166</v>
      </c>
      <c r="H39" s="2">
        <v>21</v>
      </c>
      <c r="I39" s="2">
        <v>18</v>
      </c>
      <c r="J39" s="2">
        <v>30</v>
      </c>
      <c r="K39" s="2" t="s">
        <v>161</v>
      </c>
      <c r="L39" s="2">
        <v>21</v>
      </c>
      <c r="M39" s="2" t="s">
        <v>161</v>
      </c>
      <c r="N39" s="2" t="s">
        <v>166</v>
      </c>
      <c r="O39" s="2" t="s">
        <v>166</v>
      </c>
      <c r="P39" s="2" t="s">
        <v>166</v>
      </c>
      <c r="Q39" s="2">
        <f t="shared" si="108"/>
        <v>108</v>
      </c>
      <c r="R39" s="2">
        <f t="shared" si="109"/>
        <v>5</v>
      </c>
      <c r="S39" s="2">
        <f t="shared" si="110"/>
        <v>108</v>
      </c>
      <c r="T39" s="2">
        <f t="shared" si="111"/>
        <v>2</v>
      </c>
      <c r="U39">
        <f t="shared" si="123"/>
        <v>5</v>
      </c>
      <c r="V39">
        <f>COUNTIF($E39:$P39,$V$57)</f>
        <v>1</v>
      </c>
      <c r="W39">
        <f>COUNTIF($E39:$P39,$W$57)</f>
        <v>0</v>
      </c>
      <c r="X39">
        <f>COUNTIF($E39:$P39,$X$57)</f>
        <v>2</v>
      </c>
      <c r="Y39">
        <f>COUNTIF($E39:$P39,$Y$57)</f>
        <v>2</v>
      </c>
      <c r="Z39">
        <f>COUNTIF($E39:$P39,$Z$57)</f>
        <v>0</v>
      </c>
      <c r="AA39">
        <f>COUNTIF($E39:$P39,$AA$57)</f>
        <v>0</v>
      </c>
      <c r="AB39">
        <f>COUNTIF($E39:$P39,$AB$57)</f>
        <v>0</v>
      </c>
      <c r="AC39">
        <f>COUNTIF($E39:$P39,$AC$57)</f>
        <v>0</v>
      </c>
      <c r="AD39">
        <f>COUNTIF($E39:$P39,$AD$57)</f>
        <v>0</v>
      </c>
      <c r="AE39">
        <f>COUNTIF($E39:$P39,$AE$57)</f>
        <v>0</v>
      </c>
      <c r="AG39" s="1">
        <f t="shared" si="124"/>
        <v>1</v>
      </c>
      <c r="AH39" s="1">
        <f t="shared" si="125"/>
        <v>0</v>
      </c>
      <c r="AI39" s="1">
        <f t="shared" si="126"/>
        <v>2</v>
      </c>
      <c r="AJ39" s="1">
        <f t="shared" si="127"/>
        <v>2</v>
      </c>
      <c r="AK39" s="29">
        <f t="shared" si="128"/>
        <v>0</v>
      </c>
      <c r="AL39" s="29">
        <f t="shared" si="129"/>
        <v>0</v>
      </c>
      <c r="AM39" s="29">
        <f t="shared" si="130"/>
        <v>0</v>
      </c>
      <c r="AN39" s="29">
        <f t="shared" si="131"/>
        <v>0</v>
      </c>
      <c r="AO39" s="29">
        <f t="shared" si="132"/>
        <v>0</v>
      </c>
      <c r="AP39" s="29">
        <f t="shared" si="133"/>
        <v>0</v>
      </c>
      <c r="AQ39" s="31">
        <f t="shared" si="134"/>
        <v>108</v>
      </c>
      <c r="AR39">
        <f>+AG39*AR$57</f>
        <v>30</v>
      </c>
      <c r="AS39">
        <f>+AH39*AS$57</f>
        <v>0</v>
      </c>
      <c r="AT39">
        <f>+AI39*AT$57</f>
        <v>42</v>
      </c>
      <c r="AU39">
        <f>+AJ39*AU$57</f>
        <v>36</v>
      </c>
      <c r="AV39">
        <f>+AK39*AV$57</f>
        <v>0</v>
      </c>
      <c r="AW39">
        <f>+AL39*AW$57</f>
        <v>0</v>
      </c>
      <c r="AX39">
        <f>+AM39*AX$57</f>
        <v>0</v>
      </c>
      <c r="AY39">
        <f>+AN39*AY$57</f>
        <v>0</v>
      </c>
      <c r="AZ39">
        <f>+AO39*AZ$57</f>
        <v>0</v>
      </c>
      <c r="BA39">
        <f>+AP39*BA$57</f>
        <v>0</v>
      </c>
    </row>
    <row r="40" spans="1:53" x14ac:dyDescent="0.25">
      <c r="A40" t="str">
        <f t="shared" si="107"/>
        <v>BrennerScott</v>
      </c>
      <c r="B40" t="s">
        <v>169</v>
      </c>
      <c r="C40" t="s">
        <v>35</v>
      </c>
      <c r="D40" t="s">
        <v>26</v>
      </c>
      <c r="E40" s="2">
        <v>15</v>
      </c>
      <c r="F40" s="2" t="s">
        <v>237</v>
      </c>
      <c r="G40" s="2" t="s">
        <v>161</v>
      </c>
      <c r="H40" s="2">
        <v>18</v>
      </c>
      <c r="I40" s="2" t="s">
        <v>166</v>
      </c>
      <c r="J40" s="2" t="s">
        <v>166</v>
      </c>
      <c r="K40" s="2" t="s">
        <v>166</v>
      </c>
      <c r="L40" s="2" t="s">
        <v>161</v>
      </c>
      <c r="M40" s="2">
        <v>25</v>
      </c>
      <c r="N40" s="2" t="s">
        <v>166</v>
      </c>
      <c r="O40" s="2">
        <v>18</v>
      </c>
      <c r="P40" s="2">
        <v>18</v>
      </c>
      <c r="Q40" s="2">
        <f t="shared" si="108"/>
        <v>94</v>
      </c>
      <c r="R40" s="2">
        <f t="shared" si="109"/>
        <v>5</v>
      </c>
      <c r="S40" s="2">
        <f t="shared" si="110"/>
        <v>94</v>
      </c>
      <c r="T40" s="2">
        <f t="shared" si="111"/>
        <v>2</v>
      </c>
      <c r="U40">
        <f t="shared" si="123"/>
        <v>5</v>
      </c>
      <c r="V40">
        <f>COUNTIF($E40:$P40,$V$57)</f>
        <v>0</v>
      </c>
      <c r="W40">
        <f>COUNTIF($E40:$P40,$W$57)</f>
        <v>1</v>
      </c>
      <c r="X40">
        <f>COUNTIF($E40:$P40,$X$57)</f>
        <v>0</v>
      </c>
      <c r="Y40">
        <f>COUNTIF($E40:$P40,$Y$57)</f>
        <v>3</v>
      </c>
      <c r="Z40">
        <f>COUNTIF($E40:$P40,$Z$57)</f>
        <v>0</v>
      </c>
      <c r="AA40">
        <f>COUNTIF($E40:$P40,$AA$57)</f>
        <v>1</v>
      </c>
      <c r="AB40">
        <f>COUNTIF($E40:$P40,$AB$57)</f>
        <v>0</v>
      </c>
      <c r="AC40">
        <f>COUNTIF($E40:$P40,$AC$57)</f>
        <v>0</v>
      </c>
      <c r="AD40">
        <f>COUNTIF($E40:$P40,$AD$57)</f>
        <v>0</v>
      </c>
      <c r="AE40">
        <f>COUNTIF($E40:$P40,$AE$57)</f>
        <v>0</v>
      </c>
      <c r="AG40" s="1">
        <f t="shared" si="124"/>
        <v>0</v>
      </c>
      <c r="AH40" s="1">
        <f t="shared" si="125"/>
        <v>1</v>
      </c>
      <c r="AI40" s="1">
        <f t="shared" si="126"/>
        <v>0</v>
      </c>
      <c r="AJ40" s="1">
        <f t="shared" si="127"/>
        <v>3</v>
      </c>
      <c r="AK40" s="29">
        <f t="shared" si="128"/>
        <v>0</v>
      </c>
      <c r="AL40" s="29">
        <f t="shared" si="129"/>
        <v>1</v>
      </c>
      <c r="AM40" s="29">
        <f t="shared" si="130"/>
        <v>0</v>
      </c>
      <c r="AN40" s="29">
        <f t="shared" si="131"/>
        <v>0</v>
      </c>
      <c r="AO40" s="29">
        <f t="shared" si="132"/>
        <v>0</v>
      </c>
      <c r="AP40" s="29">
        <f t="shared" si="133"/>
        <v>0</v>
      </c>
      <c r="AQ40" s="31">
        <f t="shared" si="134"/>
        <v>94</v>
      </c>
      <c r="AR40">
        <f>+AG40*AR$57</f>
        <v>0</v>
      </c>
      <c r="AS40">
        <f>+AH40*AS$57</f>
        <v>25</v>
      </c>
      <c r="AT40">
        <f>+AI40*AT$57</f>
        <v>0</v>
      </c>
      <c r="AU40">
        <f>+AJ40*AU$57</f>
        <v>54</v>
      </c>
      <c r="AV40">
        <f>+AK40*AV$57</f>
        <v>0</v>
      </c>
      <c r="AW40">
        <f>+AL40*AW$57</f>
        <v>15</v>
      </c>
      <c r="AX40">
        <f>+AM40*AX$57</f>
        <v>0</v>
      </c>
      <c r="AY40">
        <f>+AN40*AY$57</f>
        <v>0</v>
      </c>
      <c r="AZ40">
        <f>+AO40*AZ$57</f>
        <v>0</v>
      </c>
      <c r="BA40">
        <f>+AP40*BA$57</f>
        <v>0</v>
      </c>
    </row>
    <row r="41" spans="1:53" x14ac:dyDescent="0.25">
      <c r="A41" t="str">
        <f t="shared" si="107"/>
        <v>BeaneSteven</v>
      </c>
      <c r="B41" t="s">
        <v>167</v>
      </c>
      <c r="C41" t="s">
        <v>182</v>
      </c>
      <c r="D41" t="s">
        <v>21</v>
      </c>
      <c r="E41" s="2">
        <v>16</v>
      </c>
      <c r="F41" s="2" t="s">
        <v>166</v>
      </c>
      <c r="G41" s="2">
        <v>18</v>
      </c>
      <c r="H41" s="2" t="s">
        <v>161</v>
      </c>
      <c r="I41" s="2" t="s">
        <v>166</v>
      </c>
      <c r="J41" s="2" t="s">
        <v>166</v>
      </c>
      <c r="K41" s="2" t="s">
        <v>166</v>
      </c>
      <c r="L41" s="2" t="s">
        <v>166</v>
      </c>
      <c r="M41" s="2">
        <v>18</v>
      </c>
      <c r="N41" s="2" t="s">
        <v>161</v>
      </c>
      <c r="O41" s="2">
        <v>16</v>
      </c>
      <c r="P41" s="2">
        <v>16</v>
      </c>
      <c r="Q41" s="2">
        <f t="shared" si="108"/>
        <v>84</v>
      </c>
      <c r="R41" s="2">
        <f t="shared" si="109"/>
        <v>5</v>
      </c>
      <c r="S41" s="2">
        <f t="shared" si="110"/>
        <v>84</v>
      </c>
      <c r="T41" s="2">
        <f t="shared" si="111"/>
        <v>2</v>
      </c>
      <c r="U41">
        <f t="shared" si="123"/>
        <v>5</v>
      </c>
      <c r="V41">
        <f>COUNTIF($E41:$P41,$V$57)</f>
        <v>0</v>
      </c>
      <c r="W41">
        <f>COUNTIF($E41:$P41,$W$57)</f>
        <v>0</v>
      </c>
      <c r="X41">
        <f>COUNTIF($E41:$P41,$X$57)</f>
        <v>0</v>
      </c>
      <c r="Y41">
        <f>COUNTIF($E41:$P41,$Y$57)</f>
        <v>2</v>
      </c>
      <c r="Z41">
        <f>COUNTIF($E41:$P41,$Z$57)</f>
        <v>3</v>
      </c>
      <c r="AA41">
        <f>COUNTIF($E41:$P41,$AA$57)</f>
        <v>0</v>
      </c>
      <c r="AB41">
        <f>COUNTIF($E41:$P41,$AB$57)</f>
        <v>0</v>
      </c>
      <c r="AC41">
        <f>COUNTIF($E41:$P41,$AC$57)</f>
        <v>0</v>
      </c>
      <c r="AD41">
        <f>COUNTIF($E41:$P41,$AD$57)</f>
        <v>0</v>
      </c>
      <c r="AE41">
        <f>COUNTIF($E41:$P41,$AE$57)</f>
        <v>0</v>
      </c>
      <c r="AG41" s="1">
        <f t="shared" si="124"/>
        <v>0</v>
      </c>
      <c r="AH41" s="1">
        <f t="shared" si="125"/>
        <v>0</v>
      </c>
      <c r="AI41" s="1">
        <f t="shared" si="126"/>
        <v>0</v>
      </c>
      <c r="AJ41" s="1">
        <f t="shared" si="127"/>
        <v>2</v>
      </c>
      <c r="AK41" s="29">
        <f t="shared" si="128"/>
        <v>3</v>
      </c>
      <c r="AL41" s="29">
        <f t="shared" si="129"/>
        <v>0</v>
      </c>
      <c r="AM41" s="29">
        <f t="shared" si="130"/>
        <v>0</v>
      </c>
      <c r="AN41" s="29">
        <f t="shared" si="131"/>
        <v>0</v>
      </c>
      <c r="AO41" s="29">
        <f t="shared" si="132"/>
        <v>0</v>
      </c>
      <c r="AP41" s="29">
        <f t="shared" si="133"/>
        <v>0</v>
      </c>
      <c r="AQ41" s="31">
        <f t="shared" si="134"/>
        <v>84</v>
      </c>
      <c r="AR41">
        <f>+AG41*AR$57</f>
        <v>0</v>
      </c>
      <c r="AS41">
        <f>+AH41*AS$57</f>
        <v>0</v>
      </c>
      <c r="AT41">
        <f>+AI41*AT$57</f>
        <v>0</v>
      </c>
      <c r="AU41">
        <f>+AJ41*AU$57</f>
        <v>36</v>
      </c>
      <c r="AV41">
        <f>+AK41*AV$57</f>
        <v>48</v>
      </c>
      <c r="AW41">
        <f>+AL41*AW$57</f>
        <v>0</v>
      </c>
      <c r="AX41">
        <f>+AM41*AX$57</f>
        <v>0</v>
      </c>
      <c r="AY41">
        <f>+AN41*AY$57</f>
        <v>0</v>
      </c>
      <c r="AZ41">
        <f>+AO41*AZ$57</f>
        <v>0</v>
      </c>
      <c r="BA41">
        <f>+AP41*BA$57</f>
        <v>0</v>
      </c>
    </row>
    <row r="42" spans="1:53" x14ac:dyDescent="0.25">
      <c r="A42" t="str">
        <f t="shared" si="107"/>
        <v>MatthewsAdam</v>
      </c>
      <c r="B42" t="s">
        <v>230</v>
      </c>
      <c r="C42" t="s">
        <v>231</v>
      </c>
      <c r="D42" t="s">
        <v>27</v>
      </c>
      <c r="E42" s="2" t="s">
        <v>52</v>
      </c>
      <c r="F42" s="2">
        <v>30</v>
      </c>
      <c r="G42" s="2" t="s">
        <v>166</v>
      </c>
      <c r="H42" s="2" t="s">
        <v>166</v>
      </c>
      <c r="I42" s="2" t="s">
        <v>161</v>
      </c>
      <c r="J42" s="2" t="s">
        <v>161</v>
      </c>
      <c r="K42" s="2" t="s">
        <v>166</v>
      </c>
      <c r="L42" s="2" t="s">
        <v>166</v>
      </c>
      <c r="M42" s="2" t="s">
        <v>166</v>
      </c>
      <c r="N42" s="2" t="s">
        <v>166</v>
      </c>
      <c r="O42" s="2">
        <v>25</v>
      </c>
      <c r="P42" s="2" t="s">
        <v>166</v>
      </c>
      <c r="Q42" s="2">
        <f t="shared" si="108"/>
        <v>55</v>
      </c>
      <c r="R42" s="2">
        <f t="shared" si="109"/>
        <v>2</v>
      </c>
      <c r="S42" s="2">
        <f t="shared" si="110"/>
        <v>55</v>
      </c>
      <c r="T42" s="2">
        <f t="shared" si="111"/>
        <v>2</v>
      </c>
      <c r="U42">
        <f t="shared" si="123"/>
        <v>2</v>
      </c>
      <c r="V42">
        <f>COUNTIF($E42:$P42,$V$57)</f>
        <v>1</v>
      </c>
      <c r="W42">
        <f>COUNTIF($E42:$P42,$W$57)</f>
        <v>1</v>
      </c>
      <c r="X42">
        <f>COUNTIF($E42:$P42,$X$57)</f>
        <v>0</v>
      </c>
      <c r="Y42">
        <f>COUNTIF($E42:$P42,$Y$57)</f>
        <v>0</v>
      </c>
      <c r="Z42">
        <f>COUNTIF($E42:$P42,$Z$57)</f>
        <v>0</v>
      </c>
      <c r="AA42">
        <f>COUNTIF($E42:$P42,$AA$57)</f>
        <v>0</v>
      </c>
      <c r="AB42">
        <f>COUNTIF($E42:$P42,$AB$57)</f>
        <v>0</v>
      </c>
      <c r="AC42">
        <f>COUNTIF($E42:$P42,$AC$57)</f>
        <v>0</v>
      </c>
      <c r="AD42">
        <f>COUNTIF($E42:$P42,$AD$57)</f>
        <v>0</v>
      </c>
      <c r="AE42">
        <f>COUNTIF($E42:$P42,$AE$57)</f>
        <v>0</v>
      </c>
      <c r="AG42" s="1">
        <f t="shared" si="124"/>
        <v>1</v>
      </c>
      <c r="AH42" s="1">
        <f t="shared" si="125"/>
        <v>1</v>
      </c>
      <c r="AI42" s="1">
        <f t="shared" si="126"/>
        <v>0</v>
      </c>
      <c r="AJ42" s="1">
        <f t="shared" si="127"/>
        <v>0</v>
      </c>
      <c r="AK42" s="29">
        <f t="shared" si="128"/>
        <v>0</v>
      </c>
      <c r="AL42" s="29">
        <f t="shared" si="129"/>
        <v>0</v>
      </c>
      <c r="AM42" s="29">
        <f t="shared" si="130"/>
        <v>0</v>
      </c>
      <c r="AN42" s="29">
        <f t="shared" si="131"/>
        <v>0</v>
      </c>
      <c r="AO42" s="29">
        <f t="shared" si="132"/>
        <v>0</v>
      </c>
      <c r="AP42" s="29">
        <f t="shared" si="133"/>
        <v>0</v>
      </c>
      <c r="AQ42" s="31">
        <f t="shared" si="134"/>
        <v>55</v>
      </c>
      <c r="AR42">
        <f>+AG42*AR$57</f>
        <v>30</v>
      </c>
      <c r="AS42">
        <f>+AH42*AS$57</f>
        <v>25</v>
      </c>
      <c r="AT42">
        <f>+AI42*AT$57</f>
        <v>0</v>
      </c>
      <c r="AU42">
        <f>+AJ42*AU$57</f>
        <v>0</v>
      </c>
      <c r="AV42">
        <f>+AK42*AV$57</f>
        <v>0</v>
      </c>
      <c r="AW42">
        <f>+AL42*AW$57</f>
        <v>0</v>
      </c>
      <c r="AX42">
        <f>+AM42*AX$57</f>
        <v>0</v>
      </c>
      <c r="AY42">
        <f>+AN42*AY$57</f>
        <v>0</v>
      </c>
      <c r="AZ42">
        <f>+AO42*AZ$57</f>
        <v>0</v>
      </c>
      <c r="BA42">
        <f>+AP42*BA$57</f>
        <v>0</v>
      </c>
    </row>
    <row r="43" spans="1:53" x14ac:dyDescent="0.25">
      <c r="A43" t="str">
        <f t="shared" si="107"/>
        <v>LittleSteve</v>
      </c>
      <c r="B43" t="s">
        <v>155</v>
      </c>
      <c r="C43" t="s">
        <v>28</v>
      </c>
      <c r="D43" t="s">
        <v>55</v>
      </c>
      <c r="E43" s="2" t="s">
        <v>52</v>
      </c>
      <c r="F43" s="2" t="s">
        <v>161</v>
      </c>
      <c r="G43" s="2" t="s">
        <v>166</v>
      </c>
      <c r="H43" s="2" t="s">
        <v>166</v>
      </c>
      <c r="I43" s="2" t="s">
        <v>166</v>
      </c>
      <c r="J43" s="2" t="s">
        <v>166</v>
      </c>
      <c r="K43" s="2">
        <v>21</v>
      </c>
      <c r="L43" s="2">
        <v>18</v>
      </c>
      <c r="M43" s="2" t="s">
        <v>52</v>
      </c>
      <c r="N43" s="2" t="s">
        <v>166</v>
      </c>
      <c r="O43" s="2" t="s">
        <v>161</v>
      </c>
      <c r="P43" s="2" t="s">
        <v>290</v>
      </c>
      <c r="Q43" s="2">
        <f t="shared" si="108"/>
        <v>39</v>
      </c>
      <c r="R43" s="2">
        <f t="shared" si="109"/>
        <v>2</v>
      </c>
      <c r="S43" s="2">
        <f t="shared" si="110"/>
        <v>39</v>
      </c>
      <c r="T43" s="2">
        <f t="shared" si="111"/>
        <v>2</v>
      </c>
      <c r="U43">
        <f t="shared" si="123"/>
        <v>2</v>
      </c>
      <c r="V43">
        <f>COUNTIF($E43:$P43,$V$57)</f>
        <v>0</v>
      </c>
      <c r="W43">
        <f>COUNTIF($E43:$P43,$W$57)</f>
        <v>0</v>
      </c>
      <c r="X43">
        <f>COUNTIF($E43:$P43,$X$57)</f>
        <v>1</v>
      </c>
      <c r="Y43">
        <f>COUNTIF($E43:$P43,$Y$57)</f>
        <v>1</v>
      </c>
      <c r="Z43">
        <f>COUNTIF($E43:$P43,$Z$57)</f>
        <v>0</v>
      </c>
      <c r="AA43">
        <f>COUNTIF($E43:$P43,$AA$57)</f>
        <v>0</v>
      </c>
      <c r="AB43">
        <f>COUNTIF($E43:$P43,$AB$57)</f>
        <v>0</v>
      </c>
      <c r="AC43">
        <f>COUNTIF($E43:$P43,$AC$57)</f>
        <v>0</v>
      </c>
      <c r="AD43">
        <f>COUNTIF($E43:$P43,$AD$57)</f>
        <v>0</v>
      </c>
      <c r="AE43">
        <f>COUNTIF($E43:$P43,$AE$57)</f>
        <v>0</v>
      </c>
      <c r="AG43" s="1">
        <f t="shared" si="124"/>
        <v>0</v>
      </c>
      <c r="AH43" s="1">
        <f t="shared" si="125"/>
        <v>0</v>
      </c>
      <c r="AI43" s="1">
        <f t="shared" si="126"/>
        <v>1</v>
      </c>
      <c r="AJ43" s="1">
        <f t="shared" si="127"/>
        <v>1</v>
      </c>
      <c r="AK43" s="29">
        <f t="shared" si="128"/>
        <v>0</v>
      </c>
      <c r="AL43" s="29">
        <f t="shared" si="129"/>
        <v>0</v>
      </c>
      <c r="AM43" s="29">
        <f t="shared" si="130"/>
        <v>0</v>
      </c>
      <c r="AN43" s="29">
        <f t="shared" si="131"/>
        <v>0</v>
      </c>
      <c r="AO43" s="29">
        <f t="shared" si="132"/>
        <v>0</v>
      </c>
      <c r="AP43" s="29">
        <f t="shared" si="133"/>
        <v>0</v>
      </c>
      <c r="AQ43" s="31">
        <f t="shared" si="134"/>
        <v>39</v>
      </c>
      <c r="AR43">
        <f>+AG43*AR$57</f>
        <v>0</v>
      </c>
      <c r="AS43">
        <f>+AH43*AS$57</f>
        <v>0</v>
      </c>
      <c r="AT43">
        <f>+AI43*AT$57</f>
        <v>21</v>
      </c>
      <c r="AU43">
        <f>+AJ43*AU$57</f>
        <v>18</v>
      </c>
      <c r="AV43">
        <f>+AK43*AV$57</f>
        <v>0</v>
      </c>
      <c r="AW43">
        <f>+AL43*AW$57</f>
        <v>0</v>
      </c>
      <c r="AX43">
        <f>+AM43*AX$57</f>
        <v>0</v>
      </c>
      <c r="AY43">
        <f>+AN43*AY$57</f>
        <v>0</v>
      </c>
      <c r="AZ43">
        <f>+AO43*AZ$57</f>
        <v>0</v>
      </c>
      <c r="BA43">
        <f>+AP43*BA$57</f>
        <v>0</v>
      </c>
    </row>
    <row r="44" spans="1:53" x14ac:dyDescent="0.25">
      <c r="A44" t="str">
        <f t="shared" si="107"/>
        <v>KerrDevin</v>
      </c>
      <c r="B44" t="s">
        <v>30</v>
      </c>
      <c r="C44" t="s">
        <v>200</v>
      </c>
      <c r="D44" t="s">
        <v>24</v>
      </c>
      <c r="E44" s="2" t="s">
        <v>166</v>
      </c>
      <c r="F44" s="2" t="s">
        <v>166</v>
      </c>
      <c r="G44" s="2" t="s">
        <v>166</v>
      </c>
      <c r="H44" s="2" t="s">
        <v>166</v>
      </c>
      <c r="I44" s="2">
        <v>30</v>
      </c>
      <c r="J44" s="2" t="s">
        <v>248</v>
      </c>
      <c r="K44" s="2" t="s">
        <v>161</v>
      </c>
      <c r="L44" s="2" t="s">
        <v>166</v>
      </c>
      <c r="M44" s="2" t="s">
        <v>161</v>
      </c>
      <c r="N44" s="2" t="s">
        <v>166</v>
      </c>
      <c r="O44" s="2" t="s">
        <v>248</v>
      </c>
      <c r="P44" s="2" t="s">
        <v>166</v>
      </c>
      <c r="Q44" s="2">
        <f t="shared" si="108"/>
        <v>30</v>
      </c>
      <c r="R44" s="2">
        <f t="shared" si="109"/>
        <v>1</v>
      </c>
      <c r="S44" s="2">
        <f t="shared" si="110"/>
        <v>30</v>
      </c>
      <c r="T44" s="2">
        <f t="shared" si="111"/>
        <v>2</v>
      </c>
      <c r="U44">
        <f t="shared" si="123"/>
        <v>1</v>
      </c>
      <c r="V44">
        <f>COUNTIF($E44:$P44,$V$57)</f>
        <v>1</v>
      </c>
      <c r="W44">
        <f>COUNTIF($E44:$P44,$W$57)</f>
        <v>0</v>
      </c>
      <c r="X44">
        <f>COUNTIF($E44:$P44,$X$57)</f>
        <v>0</v>
      </c>
      <c r="Y44">
        <f>COUNTIF($E44:$P44,$Y$57)</f>
        <v>0</v>
      </c>
      <c r="Z44">
        <f>COUNTIF($E44:$P44,$Z$57)</f>
        <v>0</v>
      </c>
      <c r="AA44">
        <f>COUNTIF($E44:$P44,$AA$57)</f>
        <v>0</v>
      </c>
      <c r="AB44">
        <f>COUNTIF($E44:$P44,$AB$57)</f>
        <v>0</v>
      </c>
      <c r="AC44">
        <f>COUNTIF($E44:$P44,$AC$57)</f>
        <v>0</v>
      </c>
      <c r="AD44">
        <f>COUNTIF($E44:$P44,$AD$57)</f>
        <v>0</v>
      </c>
      <c r="AE44">
        <f>COUNTIF($E44:$P44,$AE$57)</f>
        <v>0</v>
      </c>
      <c r="AG44" s="1">
        <f t="shared" si="124"/>
        <v>1</v>
      </c>
      <c r="AH44" s="1">
        <f t="shared" si="125"/>
        <v>0</v>
      </c>
      <c r="AI44" s="1">
        <f t="shared" si="126"/>
        <v>0</v>
      </c>
      <c r="AJ44" s="1">
        <f t="shared" si="127"/>
        <v>0</v>
      </c>
      <c r="AK44" s="29">
        <f t="shared" si="128"/>
        <v>0</v>
      </c>
      <c r="AL44" s="29">
        <f t="shared" si="129"/>
        <v>0</v>
      </c>
      <c r="AM44" s="29">
        <f t="shared" si="130"/>
        <v>0</v>
      </c>
      <c r="AN44" s="29">
        <f t="shared" si="131"/>
        <v>0</v>
      </c>
      <c r="AO44" s="29">
        <f t="shared" si="132"/>
        <v>0</v>
      </c>
      <c r="AP44" s="29">
        <f t="shared" si="133"/>
        <v>0</v>
      </c>
      <c r="AQ44" s="31">
        <f t="shared" si="134"/>
        <v>30</v>
      </c>
      <c r="AR44">
        <f>+AG44*AR$57</f>
        <v>30</v>
      </c>
      <c r="AS44">
        <f>+AH44*AS$57</f>
        <v>0</v>
      </c>
      <c r="AT44">
        <f>+AI44*AT$57</f>
        <v>0</v>
      </c>
      <c r="AU44">
        <f>+AJ44*AU$57</f>
        <v>0</v>
      </c>
      <c r="AV44">
        <f>+AK44*AV$57</f>
        <v>0</v>
      </c>
      <c r="AW44">
        <f>+AL44*AW$57</f>
        <v>0</v>
      </c>
      <c r="AX44">
        <f>+AM44*AX$57</f>
        <v>0</v>
      </c>
      <c r="AY44">
        <f>+AN44*AY$57</f>
        <v>0</v>
      </c>
      <c r="AZ44">
        <f>+AO44*AZ$57</f>
        <v>0</v>
      </c>
      <c r="BA44">
        <f>+AP44*BA$57</f>
        <v>0</v>
      </c>
    </row>
    <row r="45" spans="1:53" x14ac:dyDescent="0.25">
      <c r="A45" t="str">
        <f t="shared" si="107"/>
        <v>SpragueClifford</v>
      </c>
      <c r="B45" t="s">
        <v>152</v>
      </c>
      <c r="C45" t="s">
        <v>153</v>
      </c>
      <c r="D45" s="5" t="s">
        <v>27</v>
      </c>
      <c r="E45" s="2" t="s">
        <v>52</v>
      </c>
      <c r="F45" s="2" t="s">
        <v>166</v>
      </c>
      <c r="G45" s="2" t="s">
        <v>166</v>
      </c>
      <c r="H45" s="2" t="s">
        <v>166</v>
      </c>
      <c r="I45" s="2" t="s">
        <v>161</v>
      </c>
      <c r="J45" s="2" t="s">
        <v>161</v>
      </c>
      <c r="K45" s="2" t="s">
        <v>166</v>
      </c>
      <c r="L45" s="2" t="s">
        <v>166</v>
      </c>
      <c r="M45" s="2" t="s">
        <v>166</v>
      </c>
      <c r="N45" s="2" t="s">
        <v>166</v>
      </c>
      <c r="O45" s="2" t="s">
        <v>166</v>
      </c>
      <c r="P45" s="2" t="s">
        <v>166</v>
      </c>
      <c r="Q45" s="2">
        <f t="shared" si="108"/>
        <v>0</v>
      </c>
      <c r="R45" s="2">
        <f t="shared" si="109"/>
        <v>0</v>
      </c>
      <c r="S45" s="2">
        <f t="shared" si="110"/>
        <v>0</v>
      </c>
      <c r="T45" s="2">
        <f t="shared" si="111"/>
        <v>2</v>
      </c>
      <c r="U45">
        <f t="shared" si="123"/>
        <v>0</v>
      </c>
      <c r="V45">
        <f>COUNTIF($E45:$P45,$V$57)</f>
        <v>0</v>
      </c>
      <c r="W45">
        <f>COUNTIF($E45:$P45,$W$57)</f>
        <v>0</v>
      </c>
      <c r="X45">
        <f>COUNTIF($E45:$P45,$X$57)</f>
        <v>0</v>
      </c>
      <c r="Y45">
        <f>COUNTIF($E45:$P45,$Y$57)</f>
        <v>0</v>
      </c>
      <c r="Z45">
        <f>COUNTIF($E45:$P45,$Z$57)</f>
        <v>0</v>
      </c>
      <c r="AA45">
        <f>COUNTIF($E45:$P45,$AA$57)</f>
        <v>0</v>
      </c>
      <c r="AB45">
        <f>COUNTIF($E45:$P45,$AB$57)</f>
        <v>0</v>
      </c>
      <c r="AC45">
        <f>COUNTIF($E45:$P45,$AC$57)</f>
        <v>0</v>
      </c>
      <c r="AD45">
        <f>COUNTIF($E45:$P45,$AD$57)</f>
        <v>0</v>
      </c>
      <c r="AE45">
        <f>COUNTIF($E45:$P45,$AE$57)</f>
        <v>0</v>
      </c>
      <c r="AG45" s="1">
        <f t="shared" si="124"/>
        <v>0</v>
      </c>
      <c r="AH45" s="1">
        <f t="shared" si="125"/>
        <v>0</v>
      </c>
      <c r="AI45" s="1">
        <f t="shared" si="126"/>
        <v>0</v>
      </c>
      <c r="AJ45" s="1">
        <f t="shared" si="127"/>
        <v>0</v>
      </c>
      <c r="AK45" s="29">
        <f t="shared" si="128"/>
        <v>0</v>
      </c>
      <c r="AL45" s="29">
        <f t="shared" si="129"/>
        <v>0</v>
      </c>
      <c r="AM45" s="29">
        <f t="shared" si="130"/>
        <v>0</v>
      </c>
      <c r="AN45" s="29">
        <f t="shared" si="131"/>
        <v>0</v>
      </c>
      <c r="AO45" s="29">
        <f t="shared" si="132"/>
        <v>0</v>
      </c>
      <c r="AP45" s="29">
        <f t="shared" si="133"/>
        <v>0</v>
      </c>
      <c r="AQ45" s="31">
        <f t="shared" si="134"/>
        <v>0</v>
      </c>
      <c r="AR45">
        <f>+AG45*AR$57</f>
        <v>0</v>
      </c>
      <c r="AS45">
        <f>+AH45*AS$57</f>
        <v>0</v>
      </c>
      <c r="AT45">
        <f>+AI45*AT$57</f>
        <v>0</v>
      </c>
      <c r="AU45">
        <f>+AJ45*AU$57</f>
        <v>0</v>
      </c>
      <c r="AV45">
        <f>+AK45*AV$57</f>
        <v>0</v>
      </c>
      <c r="AW45">
        <f>+AL45*AW$57</f>
        <v>0</v>
      </c>
      <c r="AX45">
        <f>+AM45*AX$57</f>
        <v>0</v>
      </c>
      <c r="AY45">
        <f>+AN45*AY$57</f>
        <v>0</v>
      </c>
      <c r="AZ45">
        <f>+AO45*AZ$57</f>
        <v>0</v>
      </c>
      <c r="BA45">
        <f>+AP45*BA$57</f>
        <v>0</v>
      </c>
    </row>
    <row r="46" spans="1:53" x14ac:dyDescent="0.25"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53" ht="21" customHeight="1" x14ac:dyDescent="0.35">
      <c r="A47" t="str">
        <f t="shared" si="36"/>
        <v>SENIOR</v>
      </c>
      <c r="B47" s="54" t="s">
        <v>15</v>
      </c>
      <c r="C47" s="54"/>
      <c r="D47" s="54"/>
      <c r="E47" s="2" t="str">
        <f>+$E$3</f>
        <v>MM</v>
      </c>
      <c r="F47" s="2" t="str">
        <f>+$F$3</f>
        <v>BF</v>
      </c>
      <c r="G47" s="2" t="str">
        <f>+$G$3</f>
        <v>GL</v>
      </c>
      <c r="H47" s="2" t="str">
        <f>+$H$3</f>
        <v>ME</v>
      </c>
      <c r="I47" s="2" t="str">
        <f>+$I$3</f>
        <v>MI</v>
      </c>
      <c r="J47" s="2" t="str">
        <f t="shared" ref="J47:P47" si="135">+J$3</f>
        <v>MI</v>
      </c>
      <c r="K47" s="2" t="str">
        <f t="shared" si="135"/>
        <v>ES</v>
      </c>
      <c r="L47" s="2" t="str">
        <f t="shared" si="135"/>
        <v>GL</v>
      </c>
      <c r="M47" s="2" t="str">
        <f t="shared" si="135"/>
        <v>ES</v>
      </c>
      <c r="N47" s="2" t="str">
        <f t="shared" si="135"/>
        <v>ME</v>
      </c>
      <c r="O47" s="2" t="str">
        <f t="shared" si="135"/>
        <v>BF</v>
      </c>
      <c r="P47" s="2" t="str">
        <f t="shared" si="135"/>
        <v>MM</v>
      </c>
      <c r="Q47" s="46" t="s">
        <v>7</v>
      </c>
      <c r="R47" s="48" t="s">
        <v>8</v>
      </c>
      <c r="S47" s="46" t="s">
        <v>9</v>
      </c>
      <c r="T47" s="50" t="s">
        <v>140</v>
      </c>
    </row>
    <row r="48" spans="1:53" x14ac:dyDescent="0.25">
      <c r="A48" t="str">
        <f t="shared" si="36"/>
        <v>Last NameFirst Name</v>
      </c>
      <c r="B48" s="3" t="s">
        <v>10</v>
      </c>
      <c r="C48" s="3" t="s">
        <v>11</v>
      </c>
      <c r="D48" s="4" t="s">
        <v>12</v>
      </c>
      <c r="E48" s="21">
        <f>+E$4</f>
        <v>45053</v>
      </c>
      <c r="F48" s="21">
        <f t="shared" ref="F48:P48" si="136">+F$4</f>
        <v>45067</v>
      </c>
      <c r="G48" s="21">
        <f t="shared" si="136"/>
        <v>45081</v>
      </c>
      <c r="H48" s="21">
        <f t="shared" si="136"/>
        <v>45102</v>
      </c>
      <c r="I48" s="21">
        <f t="shared" si="136"/>
        <v>45122</v>
      </c>
      <c r="J48" s="21">
        <f t="shared" si="136"/>
        <v>45123</v>
      </c>
      <c r="K48" s="21">
        <f t="shared" si="136"/>
        <v>45144</v>
      </c>
      <c r="L48" s="21">
        <f t="shared" si="136"/>
        <v>45165</v>
      </c>
      <c r="M48" s="21">
        <f t="shared" si="136"/>
        <v>45179</v>
      </c>
      <c r="N48" s="21">
        <f t="shared" si="136"/>
        <v>45193</v>
      </c>
      <c r="O48" s="21">
        <f t="shared" si="136"/>
        <v>45200</v>
      </c>
      <c r="P48" s="21">
        <f t="shared" si="136"/>
        <v>45214</v>
      </c>
      <c r="Q48" s="47"/>
      <c r="R48" s="49"/>
      <c r="S48" s="47"/>
      <c r="T48" s="51"/>
      <c r="U48" s="2" t="s">
        <v>9</v>
      </c>
      <c r="V48" s="2">
        <v>30</v>
      </c>
      <c r="W48" s="2">
        <v>25</v>
      </c>
      <c r="X48" s="2">
        <v>21</v>
      </c>
      <c r="Y48" s="2">
        <v>18</v>
      </c>
      <c r="Z48" s="2">
        <v>16</v>
      </c>
      <c r="AA48" s="2">
        <v>15</v>
      </c>
      <c r="AB48" s="2">
        <v>14</v>
      </c>
      <c r="AC48" s="2">
        <v>13</v>
      </c>
      <c r="AD48" s="2">
        <v>12</v>
      </c>
      <c r="AE48" s="2">
        <v>11</v>
      </c>
      <c r="AF48" s="30"/>
      <c r="AG48" s="2">
        <v>30</v>
      </c>
      <c r="AH48" s="2">
        <v>25</v>
      </c>
      <c r="AI48" s="2">
        <v>21</v>
      </c>
      <c r="AJ48" s="2">
        <v>18</v>
      </c>
      <c r="AK48" s="2">
        <v>16</v>
      </c>
      <c r="AL48" s="2">
        <v>15</v>
      </c>
      <c r="AM48" s="2">
        <v>14</v>
      </c>
      <c r="AN48" s="2">
        <v>13</v>
      </c>
      <c r="AO48" s="2">
        <v>12</v>
      </c>
      <c r="AP48" s="2">
        <v>11</v>
      </c>
      <c r="AQ48" s="32"/>
      <c r="AR48" s="2">
        <v>30</v>
      </c>
      <c r="AS48" s="2">
        <v>25</v>
      </c>
      <c r="AT48" s="2">
        <v>21</v>
      </c>
      <c r="AU48" s="2">
        <v>18</v>
      </c>
      <c r="AV48" s="2">
        <v>16</v>
      </c>
      <c r="AW48" s="2">
        <v>15</v>
      </c>
      <c r="AX48" s="2">
        <v>14</v>
      </c>
      <c r="AY48" s="2">
        <v>13</v>
      </c>
      <c r="AZ48" s="2">
        <v>12</v>
      </c>
      <c r="BA48" s="2">
        <v>11</v>
      </c>
    </row>
    <row r="49" spans="1:53" x14ac:dyDescent="0.25">
      <c r="A49" t="str">
        <f t="shared" ref="A49:A55" si="137">+B49&amp;C49</f>
        <v>ReshWilliam</v>
      </c>
      <c r="B49" t="s">
        <v>210</v>
      </c>
      <c r="C49" t="s">
        <v>211</v>
      </c>
      <c r="D49" t="s">
        <v>55</v>
      </c>
      <c r="E49" s="2">
        <v>21</v>
      </c>
      <c r="F49" s="2" t="s">
        <v>161</v>
      </c>
      <c r="G49" s="2">
        <v>21</v>
      </c>
      <c r="H49" s="2">
        <v>30</v>
      </c>
      <c r="I49" s="2">
        <v>21</v>
      </c>
      <c r="J49" s="2">
        <v>30</v>
      </c>
      <c r="K49" s="2">
        <v>25</v>
      </c>
      <c r="L49" s="2">
        <v>30</v>
      </c>
      <c r="M49" s="2">
        <v>21</v>
      </c>
      <c r="N49" s="2">
        <v>25</v>
      </c>
      <c r="O49" s="2" t="s">
        <v>161</v>
      </c>
      <c r="P49" s="2">
        <v>30</v>
      </c>
      <c r="Q49" s="2">
        <f>+AQ49</f>
        <v>212</v>
      </c>
      <c r="R49" s="2">
        <f>COUNT(E49:P49)</f>
        <v>10</v>
      </c>
      <c r="S49" s="2">
        <f>SUM(E49:P49)</f>
        <v>254</v>
      </c>
      <c r="T49" s="2">
        <f>COUNTIF(E49:P49,"W")</f>
        <v>2</v>
      </c>
      <c r="U49">
        <f t="shared" ref="U49" si="138">SUM(V49:AE49)</f>
        <v>10</v>
      </c>
      <c r="V49">
        <f>COUNTIF($E49:$P49,$V$57)</f>
        <v>4</v>
      </c>
      <c r="W49">
        <f>COUNTIF($E49:$P49,$W$57)</f>
        <v>2</v>
      </c>
      <c r="X49">
        <f>COUNTIF($E49:$P49,$X$57)</f>
        <v>4</v>
      </c>
      <c r="Y49">
        <f>COUNTIF($E49:$P49,$Y$57)</f>
        <v>0</v>
      </c>
      <c r="Z49">
        <f>COUNTIF($E49:$P49,$Z$57)</f>
        <v>0</v>
      </c>
      <c r="AA49">
        <f>COUNTIF($E49:$P49,$AA$57)</f>
        <v>0</v>
      </c>
      <c r="AB49">
        <f>COUNTIF($E49:$P49,$AB$57)</f>
        <v>0</v>
      </c>
      <c r="AC49">
        <f>COUNTIF($E49:$P49,$AC$57)</f>
        <v>0</v>
      </c>
      <c r="AD49">
        <f>COUNTIF($E49:$P49,$AD$57)</f>
        <v>0</v>
      </c>
      <c r="AE49">
        <f>COUNTIF($E49:$P49,$AE$57)</f>
        <v>0</v>
      </c>
      <c r="AG49" s="1">
        <f t="shared" ref="AG49" si="139">IF(V49&lt;9,+V49,8)</f>
        <v>4</v>
      </c>
      <c r="AH49" s="1">
        <f t="shared" ref="AH49" si="140">IF((V49+W49)&lt;9,(+W49),8-AG49)</f>
        <v>2</v>
      </c>
      <c r="AI49" s="1">
        <f>IF((+V49+W49+X49)&lt;9,+X49,8-(AG49+AH49))</f>
        <v>2</v>
      </c>
      <c r="AJ49" s="1">
        <f t="shared" ref="AJ49" si="141">IF((V49+W49+X49+Y49)&lt;9,Y49,8-(AG49+AH49+AI49))</f>
        <v>0</v>
      </c>
      <c r="AK49" s="29">
        <f t="shared" ref="AK49" si="142">IF((V49+W49+X49+Y49+Z49)&lt;9,Z49,8-(AG49+AH49+AI49+AJ49))</f>
        <v>0</v>
      </c>
      <c r="AL49" s="29">
        <f t="shared" ref="AL49" si="143">IF((V49+W49+X49+Y49+Z49+AA49)&lt;9,AA49,8-(AG49+AH49+AI49+AJ49+AK49))</f>
        <v>0</v>
      </c>
      <c r="AM49" s="29">
        <f t="shared" ref="AM49" si="144">IF((V49+W49+X49+Y49+Z49+AA49+AB49)&lt;9,AB49,8-(AG49+AH49+AI49+AJ49+AK49+AL49))</f>
        <v>0</v>
      </c>
      <c r="AN49" s="29">
        <f t="shared" ref="AN49" si="145">IF((V49+W49+X49+Y49+Z49+AA49+AB49+AC49)&lt;9,AC49,8-(AG49+AH49+AI49+AJ49+AK49+AL49+AM49))</f>
        <v>0</v>
      </c>
      <c r="AO49" s="29">
        <f t="shared" ref="AO49" si="146">IF((V49+W49+X49+Y49+Z49+AA49+AB49+AC49+AD49)&lt;9,AD49,8-(AG49+AH49+AI49+AJ49+AK49+AL49+AM49+AN49))</f>
        <v>0</v>
      </c>
      <c r="AP49" s="29">
        <f t="shared" ref="AP49" si="147">IF((V49+W49+X49+Y49+Z49+AA49+AB49+AC49+AD49+AE49)&lt;9,AE49,8-(AG49+AH49+AI49+AJ49+AK49+AL49+AM49+AN49+AO49))</f>
        <v>0</v>
      </c>
      <c r="AQ49" s="31">
        <f t="shared" ref="AQ49" si="148">SUM(AR49:BA49)</f>
        <v>212</v>
      </c>
      <c r="AR49">
        <f>+AG49*AR$57</f>
        <v>120</v>
      </c>
      <c r="AS49">
        <f>+AH49*AS$57</f>
        <v>50</v>
      </c>
      <c r="AT49">
        <f>+AI49*AT$57</f>
        <v>42</v>
      </c>
      <c r="AU49">
        <f>+AJ49*AU$57</f>
        <v>0</v>
      </c>
      <c r="AV49">
        <f>+AK49*AV$57</f>
        <v>0</v>
      </c>
      <c r="AW49">
        <f>+AL49*AW$57</f>
        <v>0</v>
      </c>
      <c r="AX49">
        <f>+AM49*AX$57</f>
        <v>0</v>
      </c>
      <c r="AY49">
        <f>+AN49*AY$57</f>
        <v>0</v>
      </c>
      <c r="AZ49">
        <f>+AO49*AZ$57</f>
        <v>0</v>
      </c>
      <c r="BA49">
        <f>+AP49*BA$57</f>
        <v>0</v>
      </c>
    </row>
    <row r="50" spans="1:53" x14ac:dyDescent="0.25">
      <c r="A50" t="str">
        <f t="shared" si="137"/>
        <v>BachSimon</v>
      </c>
      <c r="B50" t="s">
        <v>56</v>
      </c>
      <c r="C50" t="s">
        <v>57</v>
      </c>
      <c r="D50" t="s">
        <v>26</v>
      </c>
      <c r="E50" s="2">
        <v>30</v>
      </c>
      <c r="F50" s="2">
        <v>21</v>
      </c>
      <c r="G50" s="2" t="s">
        <v>161</v>
      </c>
      <c r="H50" s="2">
        <v>18</v>
      </c>
      <c r="I50" s="2">
        <v>30</v>
      </c>
      <c r="J50" s="2">
        <v>18</v>
      </c>
      <c r="K50" s="2">
        <v>30</v>
      </c>
      <c r="L50" s="2" t="s">
        <v>161</v>
      </c>
      <c r="M50" s="2">
        <v>30</v>
      </c>
      <c r="N50" s="2">
        <v>21</v>
      </c>
      <c r="O50" s="2">
        <v>30</v>
      </c>
      <c r="P50" s="2">
        <v>18</v>
      </c>
      <c r="Q50" s="2">
        <f>+AQ50</f>
        <v>210</v>
      </c>
      <c r="R50" s="2">
        <f>COUNT(E50:P50)</f>
        <v>10</v>
      </c>
      <c r="S50" s="2">
        <f>SUM(E50:P50)</f>
        <v>246</v>
      </c>
      <c r="T50" s="2">
        <f>COUNTIF(E50:P50,"W")</f>
        <v>2</v>
      </c>
      <c r="U50">
        <f t="shared" ref="U50:U54" si="149">SUM(V50:AE50)</f>
        <v>10</v>
      </c>
      <c r="V50">
        <f>COUNTIF($E50:$P50,$V$57)</f>
        <v>5</v>
      </c>
      <c r="W50">
        <f>COUNTIF($E50:$P50,$W$57)</f>
        <v>0</v>
      </c>
      <c r="X50">
        <f>COUNTIF($E50:$P50,$X$57)</f>
        <v>2</v>
      </c>
      <c r="Y50">
        <f>COUNTIF($E50:$P50,$Y$57)</f>
        <v>3</v>
      </c>
      <c r="Z50">
        <f>COUNTIF($E50:$P50,$Z$57)</f>
        <v>0</v>
      </c>
      <c r="AA50">
        <f>COUNTIF($E50:$P50,$AA$57)</f>
        <v>0</v>
      </c>
      <c r="AB50">
        <f>COUNTIF($E50:$P50,$AB$57)</f>
        <v>0</v>
      </c>
      <c r="AC50">
        <f>COUNTIF($E50:$P50,$AC$57)</f>
        <v>0</v>
      </c>
      <c r="AD50">
        <f>COUNTIF($E50:$P50,$AD$57)</f>
        <v>0</v>
      </c>
      <c r="AE50">
        <f>COUNTIF($E50:$P50,$AE$57)</f>
        <v>0</v>
      </c>
      <c r="AG50" s="1">
        <f t="shared" ref="AG50:AG54" si="150">IF(V50&lt;9,+V50,8)</f>
        <v>5</v>
      </c>
      <c r="AH50" s="1">
        <f t="shared" ref="AH50:AH54" si="151">IF((V50+W50)&lt;9,(+W50),8-AG50)</f>
        <v>0</v>
      </c>
      <c r="AI50" s="1">
        <f t="shared" ref="AI50:AI54" si="152">IF((+V50+W50+X50)&lt;9,+X50,8-(AG50+AH50))</f>
        <v>2</v>
      </c>
      <c r="AJ50" s="1">
        <f t="shared" ref="AJ50:AJ54" si="153">IF((V50+W50+X50+Y50)&lt;9,Y50,8-(AG50+AH50+AI50))</f>
        <v>1</v>
      </c>
      <c r="AK50" s="29">
        <f t="shared" ref="AK50:AK54" si="154">IF((V50+W50+X50+Y50+Z50)&lt;9,Z50,8-(AG50+AH50+AI50+AJ50))</f>
        <v>0</v>
      </c>
      <c r="AL50" s="29">
        <f t="shared" ref="AL50:AL54" si="155">IF((V50+W50+X50+Y50+Z50+AA50)&lt;9,AA50,8-(AG50+AH50+AI50+AJ50+AK50))</f>
        <v>0</v>
      </c>
      <c r="AM50" s="29">
        <f t="shared" ref="AM50:AM54" si="156">IF((V50+W50+X50+Y50+Z50+AA50+AB50)&lt;9,AB50,8-(AG50+AH50+AI50+AJ50+AK50+AL50))</f>
        <v>0</v>
      </c>
      <c r="AN50" s="29">
        <f t="shared" ref="AN50:AN54" si="157">IF((V50+W50+X50+Y50+Z50+AA50+AB50+AC50)&lt;9,AC50,8-(AG50+AH50+AI50+AJ50+AK50+AL50+AM50))</f>
        <v>0</v>
      </c>
      <c r="AO50" s="29">
        <f t="shared" ref="AO50:AO54" si="158">IF((V50+W50+X50+Y50+Z50+AA50+AB50+AC50+AD50)&lt;9,AD50,8-(AG50+AH50+AI50+AJ50+AK50+AL50+AM50+AN50))</f>
        <v>0</v>
      </c>
      <c r="AP50" s="29">
        <f t="shared" ref="AP50:AP54" si="159">IF((V50+W50+X50+Y50+Z50+AA50+AB50+AC50+AD50+AE50)&lt;9,AE50,8-(AG50+AH50+AI50+AJ50+AK50+AL50+AM50+AN50+AO50))</f>
        <v>0</v>
      </c>
      <c r="AQ50" s="31">
        <f t="shared" ref="AQ50:AQ54" si="160">SUM(AR50:BA50)</f>
        <v>210</v>
      </c>
      <c r="AR50">
        <f>+AG50*AR$57</f>
        <v>150</v>
      </c>
      <c r="AS50">
        <f>+AH50*AS$57</f>
        <v>0</v>
      </c>
      <c r="AT50">
        <f>+AI50*AT$57</f>
        <v>42</v>
      </c>
      <c r="AU50">
        <f>+AJ50*AU$57</f>
        <v>18</v>
      </c>
      <c r="AV50">
        <f>+AK50*AV$57</f>
        <v>0</v>
      </c>
      <c r="AW50">
        <f>+AL50*AW$57</f>
        <v>0</v>
      </c>
      <c r="AX50">
        <f>+AM50*AX$57</f>
        <v>0</v>
      </c>
      <c r="AY50">
        <f>+AN50*AY$57</f>
        <v>0</v>
      </c>
      <c r="AZ50">
        <f>+AO50*AZ$57</f>
        <v>0</v>
      </c>
      <c r="BA50">
        <f>+AP50*BA$57</f>
        <v>0</v>
      </c>
    </row>
    <row r="51" spans="1:53" x14ac:dyDescent="0.25">
      <c r="A51" t="str">
        <f t="shared" si="137"/>
        <v>BrogeRobert</v>
      </c>
      <c r="B51" t="s">
        <v>145</v>
      </c>
      <c r="C51" t="s">
        <v>146</v>
      </c>
      <c r="D51" t="s">
        <v>26</v>
      </c>
      <c r="E51" s="2">
        <v>25</v>
      </c>
      <c r="F51" s="2">
        <v>18</v>
      </c>
      <c r="G51" s="2" t="s">
        <v>161</v>
      </c>
      <c r="H51" s="2">
        <v>21</v>
      </c>
      <c r="I51" s="2">
        <v>25</v>
      </c>
      <c r="J51" s="2">
        <v>21</v>
      </c>
      <c r="K51" s="2">
        <v>21</v>
      </c>
      <c r="L51" s="2" t="s">
        <v>161</v>
      </c>
      <c r="M51" s="2">
        <v>25</v>
      </c>
      <c r="N51" s="2">
        <v>18</v>
      </c>
      <c r="O51" s="2">
        <v>25</v>
      </c>
      <c r="P51" s="2">
        <v>21</v>
      </c>
      <c r="Q51" s="2">
        <f>+AQ51</f>
        <v>184</v>
      </c>
      <c r="R51" s="2">
        <f>COUNT(E51:P51)</f>
        <v>10</v>
      </c>
      <c r="S51" s="2">
        <f>SUM(E51:P51)</f>
        <v>220</v>
      </c>
      <c r="T51" s="2">
        <f>COUNTIF(E51:P51,"W")</f>
        <v>2</v>
      </c>
      <c r="U51">
        <f t="shared" si="149"/>
        <v>10</v>
      </c>
      <c r="V51">
        <f>COUNTIF($E51:$P51,$V$57)</f>
        <v>0</v>
      </c>
      <c r="W51">
        <f>COUNTIF($E51:$P51,$W$57)</f>
        <v>4</v>
      </c>
      <c r="X51">
        <f>COUNTIF($E51:$P51,$X$57)</f>
        <v>4</v>
      </c>
      <c r="Y51">
        <f>COUNTIF($E51:$P51,$Y$57)</f>
        <v>2</v>
      </c>
      <c r="Z51">
        <f>COUNTIF($E51:$P51,$Z$57)</f>
        <v>0</v>
      </c>
      <c r="AA51">
        <f>COUNTIF($E51:$P51,$AA$57)</f>
        <v>0</v>
      </c>
      <c r="AB51">
        <f>COUNTIF($E51:$P51,$AB$57)</f>
        <v>0</v>
      </c>
      <c r="AC51">
        <f>COUNTIF($E51:$P51,$AC$57)</f>
        <v>0</v>
      </c>
      <c r="AD51">
        <f>COUNTIF($E51:$P51,$AD$57)</f>
        <v>0</v>
      </c>
      <c r="AE51">
        <f>COUNTIF($E51:$P51,$AE$57)</f>
        <v>0</v>
      </c>
      <c r="AG51" s="1">
        <f t="shared" si="150"/>
        <v>0</v>
      </c>
      <c r="AH51" s="1">
        <f t="shared" si="151"/>
        <v>4</v>
      </c>
      <c r="AI51" s="1">
        <f t="shared" si="152"/>
        <v>4</v>
      </c>
      <c r="AJ51" s="1">
        <f t="shared" si="153"/>
        <v>0</v>
      </c>
      <c r="AK51" s="29">
        <f t="shared" si="154"/>
        <v>0</v>
      </c>
      <c r="AL51" s="29">
        <f t="shared" si="155"/>
        <v>0</v>
      </c>
      <c r="AM51" s="29">
        <f t="shared" si="156"/>
        <v>0</v>
      </c>
      <c r="AN51" s="29">
        <f t="shared" si="157"/>
        <v>0</v>
      </c>
      <c r="AO51" s="29">
        <f t="shared" si="158"/>
        <v>0</v>
      </c>
      <c r="AP51" s="29">
        <f t="shared" si="159"/>
        <v>0</v>
      </c>
      <c r="AQ51" s="31">
        <f t="shared" si="160"/>
        <v>184</v>
      </c>
      <c r="AR51">
        <f>+AG51*AR$57</f>
        <v>0</v>
      </c>
      <c r="AS51">
        <f>+AH51*AS$57</f>
        <v>100</v>
      </c>
      <c r="AT51">
        <f>+AI51*AT$57</f>
        <v>84</v>
      </c>
      <c r="AU51">
        <f>+AJ51*AU$57</f>
        <v>0</v>
      </c>
      <c r="AV51">
        <f>+AK51*AV$57</f>
        <v>0</v>
      </c>
      <c r="AW51">
        <f>+AL51*AW$57</f>
        <v>0</v>
      </c>
      <c r="AX51">
        <f>+AM51*AX$57</f>
        <v>0</v>
      </c>
      <c r="AY51">
        <f>+AN51*AY$57</f>
        <v>0</v>
      </c>
      <c r="AZ51">
        <f>+AO51*AZ$57</f>
        <v>0</v>
      </c>
      <c r="BA51">
        <f>+AP51*BA$57</f>
        <v>0</v>
      </c>
    </row>
    <row r="52" spans="1:53" x14ac:dyDescent="0.25">
      <c r="A52" t="str">
        <f t="shared" si="137"/>
        <v>HaddenRoss</v>
      </c>
      <c r="B52" t="s">
        <v>22</v>
      </c>
      <c r="C52" t="s">
        <v>23</v>
      </c>
      <c r="D52" t="s">
        <v>151</v>
      </c>
      <c r="E52" s="2" t="s">
        <v>52</v>
      </c>
      <c r="F52" s="2" t="s">
        <v>166</v>
      </c>
      <c r="G52" s="2">
        <v>25</v>
      </c>
      <c r="H52" s="2">
        <v>25</v>
      </c>
      <c r="I52" s="2">
        <v>18</v>
      </c>
      <c r="J52" s="2">
        <v>16</v>
      </c>
      <c r="K52" s="2" t="s">
        <v>161</v>
      </c>
      <c r="L52" s="2">
        <v>21</v>
      </c>
      <c r="M52" s="2" t="s">
        <v>161</v>
      </c>
      <c r="N52" s="2">
        <v>30</v>
      </c>
      <c r="O52" s="2">
        <v>18</v>
      </c>
      <c r="P52" s="2">
        <v>25</v>
      </c>
      <c r="Q52" s="2">
        <f>+AQ52</f>
        <v>178</v>
      </c>
      <c r="R52" s="2">
        <f>COUNT(E52:P52)</f>
        <v>8</v>
      </c>
      <c r="S52" s="2">
        <f>SUM(E52:P52)</f>
        <v>178</v>
      </c>
      <c r="T52" s="2">
        <f>COUNTIF(E52:P52,"W")</f>
        <v>2</v>
      </c>
      <c r="U52">
        <f t="shared" si="149"/>
        <v>8</v>
      </c>
      <c r="V52">
        <f>COUNTIF($E52:$P52,$V$57)</f>
        <v>1</v>
      </c>
      <c r="W52">
        <f>COUNTIF($E52:$P52,$W$57)</f>
        <v>3</v>
      </c>
      <c r="X52">
        <f>COUNTIF($E52:$P52,$X$57)</f>
        <v>1</v>
      </c>
      <c r="Y52">
        <f>COUNTIF($E52:$P52,$Y$57)</f>
        <v>2</v>
      </c>
      <c r="Z52">
        <f>COUNTIF($E52:$P52,$Z$57)</f>
        <v>1</v>
      </c>
      <c r="AA52">
        <f>COUNTIF($E52:$P52,$AA$57)</f>
        <v>0</v>
      </c>
      <c r="AB52">
        <f>COUNTIF($E52:$P52,$AB$57)</f>
        <v>0</v>
      </c>
      <c r="AC52">
        <f>COUNTIF($E52:$P52,$AC$57)</f>
        <v>0</v>
      </c>
      <c r="AD52">
        <f>COUNTIF($E52:$P52,$AD$57)</f>
        <v>0</v>
      </c>
      <c r="AE52">
        <f>COUNTIF($E52:$P52,$AE$57)</f>
        <v>0</v>
      </c>
      <c r="AG52" s="1">
        <f t="shared" si="150"/>
        <v>1</v>
      </c>
      <c r="AH52" s="1">
        <f t="shared" si="151"/>
        <v>3</v>
      </c>
      <c r="AI52" s="1">
        <f t="shared" si="152"/>
        <v>1</v>
      </c>
      <c r="AJ52" s="1">
        <f t="shared" si="153"/>
        <v>2</v>
      </c>
      <c r="AK52" s="29">
        <f t="shared" si="154"/>
        <v>1</v>
      </c>
      <c r="AL52" s="29">
        <f t="shared" si="155"/>
        <v>0</v>
      </c>
      <c r="AM52" s="29">
        <f t="shared" si="156"/>
        <v>0</v>
      </c>
      <c r="AN52" s="29">
        <f t="shared" si="157"/>
        <v>0</v>
      </c>
      <c r="AO52" s="29">
        <f t="shared" si="158"/>
        <v>0</v>
      </c>
      <c r="AP52" s="29">
        <f t="shared" si="159"/>
        <v>0</v>
      </c>
      <c r="AQ52" s="31">
        <f t="shared" si="160"/>
        <v>178</v>
      </c>
      <c r="AR52">
        <f>+AG52*AR$57</f>
        <v>30</v>
      </c>
      <c r="AS52">
        <f>+AH52*AS$57</f>
        <v>75</v>
      </c>
      <c r="AT52">
        <f>+AI52*AT$57</f>
        <v>21</v>
      </c>
      <c r="AU52">
        <f>+AJ52*AU$57</f>
        <v>36</v>
      </c>
      <c r="AV52">
        <f>+AK52*AV$57</f>
        <v>16</v>
      </c>
      <c r="AW52">
        <f>+AL52*AW$57</f>
        <v>0</v>
      </c>
      <c r="AX52">
        <f>+AM52*AX$57</f>
        <v>0</v>
      </c>
      <c r="AY52">
        <f>+AN52*AY$57</f>
        <v>0</v>
      </c>
      <c r="AZ52">
        <f>+AO52*AZ$57</f>
        <v>0</v>
      </c>
      <c r="BA52">
        <f>+AP52*BA$57</f>
        <v>0</v>
      </c>
    </row>
    <row r="53" spans="1:53" x14ac:dyDescent="0.25">
      <c r="A53" t="str">
        <f t="shared" si="137"/>
        <v>AherneBrian</v>
      </c>
      <c r="B53" t="s">
        <v>40</v>
      </c>
      <c r="C53" t="s">
        <v>41</v>
      </c>
      <c r="D53" t="s">
        <v>26</v>
      </c>
      <c r="E53" s="2">
        <v>18</v>
      </c>
      <c r="F53" s="2">
        <v>16</v>
      </c>
      <c r="G53" s="2" t="s">
        <v>161</v>
      </c>
      <c r="H53" s="2">
        <v>16</v>
      </c>
      <c r="I53" s="2">
        <v>16</v>
      </c>
      <c r="J53" s="2">
        <v>25</v>
      </c>
      <c r="K53" s="2">
        <v>18</v>
      </c>
      <c r="L53" s="2" t="s">
        <v>161</v>
      </c>
      <c r="M53" s="2">
        <v>18</v>
      </c>
      <c r="N53" s="2">
        <v>16</v>
      </c>
      <c r="O53" s="2">
        <v>16</v>
      </c>
      <c r="P53" s="2" t="s">
        <v>237</v>
      </c>
      <c r="Q53" s="2">
        <f>+AQ53</f>
        <v>143</v>
      </c>
      <c r="R53" s="2">
        <f>COUNT(E53:P53)</f>
        <v>9</v>
      </c>
      <c r="S53" s="2">
        <f>SUM(E53:P53)</f>
        <v>159</v>
      </c>
      <c r="T53" s="2">
        <f>COUNTIF(E53:P53,"W")</f>
        <v>2</v>
      </c>
      <c r="U53">
        <f t="shared" si="149"/>
        <v>9</v>
      </c>
      <c r="V53">
        <f>COUNTIF($E53:$P53,$V$57)</f>
        <v>0</v>
      </c>
      <c r="W53">
        <f>COUNTIF($E53:$P53,$W$57)</f>
        <v>1</v>
      </c>
      <c r="X53">
        <f>COUNTIF($E53:$P53,$X$57)</f>
        <v>0</v>
      </c>
      <c r="Y53">
        <f>COUNTIF($E53:$P53,$Y$57)</f>
        <v>3</v>
      </c>
      <c r="Z53">
        <f>COUNTIF($E53:$P53,$Z$57)</f>
        <v>5</v>
      </c>
      <c r="AA53">
        <f>COUNTIF($E53:$P53,$AA$57)</f>
        <v>0</v>
      </c>
      <c r="AB53">
        <f>COUNTIF($E53:$P53,$AB$57)</f>
        <v>0</v>
      </c>
      <c r="AC53">
        <f>COUNTIF($E53:$P53,$AC$57)</f>
        <v>0</v>
      </c>
      <c r="AD53">
        <f>COUNTIF($E53:$P53,$AD$57)</f>
        <v>0</v>
      </c>
      <c r="AE53">
        <f>COUNTIF($E53:$P53,$AE$57)</f>
        <v>0</v>
      </c>
      <c r="AG53" s="1">
        <f t="shared" si="150"/>
        <v>0</v>
      </c>
      <c r="AH53" s="1">
        <f t="shared" si="151"/>
        <v>1</v>
      </c>
      <c r="AI53" s="1">
        <f t="shared" si="152"/>
        <v>0</v>
      </c>
      <c r="AJ53" s="1">
        <f t="shared" si="153"/>
        <v>3</v>
      </c>
      <c r="AK53" s="29">
        <f t="shared" si="154"/>
        <v>4</v>
      </c>
      <c r="AL53" s="29">
        <f t="shared" si="155"/>
        <v>0</v>
      </c>
      <c r="AM53" s="29">
        <f t="shared" si="156"/>
        <v>0</v>
      </c>
      <c r="AN53" s="29">
        <f t="shared" si="157"/>
        <v>0</v>
      </c>
      <c r="AO53" s="29">
        <f t="shared" si="158"/>
        <v>0</v>
      </c>
      <c r="AP53" s="29">
        <f t="shared" si="159"/>
        <v>0</v>
      </c>
      <c r="AQ53" s="31">
        <f t="shared" si="160"/>
        <v>143</v>
      </c>
      <c r="AR53">
        <f>+AG53*AR$57</f>
        <v>0</v>
      </c>
      <c r="AS53">
        <f>+AH53*AS$57</f>
        <v>25</v>
      </c>
      <c r="AT53">
        <f>+AI53*AT$57</f>
        <v>0</v>
      </c>
      <c r="AU53">
        <f>+AJ53*AU$57</f>
        <v>54</v>
      </c>
      <c r="AV53">
        <f>+AK53*AV$57</f>
        <v>64</v>
      </c>
      <c r="AW53">
        <f>+AL53*AW$57</f>
        <v>0</v>
      </c>
      <c r="AX53">
        <f>+AM53*AX$57</f>
        <v>0</v>
      </c>
      <c r="AY53">
        <f>+AN53*AY$57</f>
        <v>0</v>
      </c>
      <c r="AZ53">
        <f>+AO53*AZ$57</f>
        <v>0</v>
      </c>
      <c r="BA53">
        <f>+AP53*BA$57</f>
        <v>0</v>
      </c>
    </row>
    <row r="54" spans="1:53" x14ac:dyDescent="0.25">
      <c r="A54" t="str">
        <f t="shared" si="137"/>
        <v>TopeDuane</v>
      </c>
      <c r="B54" t="s">
        <v>48</v>
      </c>
      <c r="C54" t="s">
        <v>238</v>
      </c>
      <c r="D54" s="5" t="s">
        <v>27</v>
      </c>
      <c r="E54" s="2" t="s">
        <v>166</v>
      </c>
      <c r="F54" s="2">
        <v>30</v>
      </c>
      <c r="G54" s="2" t="s">
        <v>166</v>
      </c>
      <c r="H54" s="2" t="s">
        <v>166</v>
      </c>
      <c r="I54" s="2" t="s">
        <v>161</v>
      </c>
      <c r="J54" s="2" t="s">
        <v>161</v>
      </c>
      <c r="K54" s="2" t="s">
        <v>166</v>
      </c>
      <c r="L54" s="2" t="s">
        <v>166</v>
      </c>
      <c r="M54" s="2" t="s">
        <v>166</v>
      </c>
      <c r="N54" s="2" t="s">
        <v>166</v>
      </c>
      <c r="O54" s="2" t="s">
        <v>166</v>
      </c>
      <c r="P54" s="2" t="s">
        <v>166</v>
      </c>
      <c r="Q54" s="2">
        <f>+AQ54</f>
        <v>30</v>
      </c>
      <c r="R54" s="2">
        <f>COUNT(E54:P54)</f>
        <v>1</v>
      </c>
      <c r="S54" s="2">
        <f>SUM(E54:P54)</f>
        <v>30</v>
      </c>
      <c r="T54" s="2">
        <f>COUNTIF(E54:P54,"W")</f>
        <v>2</v>
      </c>
      <c r="U54">
        <f t="shared" si="149"/>
        <v>1</v>
      </c>
      <c r="V54">
        <f>COUNTIF($E54:$P54,$V$57)</f>
        <v>1</v>
      </c>
      <c r="W54">
        <f>COUNTIF($E54:$P54,$W$57)</f>
        <v>0</v>
      </c>
      <c r="X54">
        <f>COUNTIF($E54:$P54,$X$57)</f>
        <v>0</v>
      </c>
      <c r="Y54">
        <f>COUNTIF($E54:$P54,$Y$57)</f>
        <v>0</v>
      </c>
      <c r="Z54">
        <f>COUNTIF($E54:$P54,$Z$57)</f>
        <v>0</v>
      </c>
      <c r="AA54">
        <f>COUNTIF($E54:$P54,$AA$57)</f>
        <v>0</v>
      </c>
      <c r="AB54">
        <f>COUNTIF($E54:$P54,$AB$57)</f>
        <v>0</v>
      </c>
      <c r="AC54">
        <f>COUNTIF($E54:$P54,$AC$57)</f>
        <v>0</v>
      </c>
      <c r="AD54">
        <f>COUNTIF($E54:$P54,$AD$57)</f>
        <v>0</v>
      </c>
      <c r="AE54">
        <f>COUNTIF($E54:$P54,$AE$57)</f>
        <v>0</v>
      </c>
      <c r="AG54" s="1">
        <f t="shared" si="150"/>
        <v>1</v>
      </c>
      <c r="AH54" s="1">
        <f t="shared" si="151"/>
        <v>0</v>
      </c>
      <c r="AI54" s="1">
        <f t="shared" si="152"/>
        <v>0</v>
      </c>
      <c r="AJ54" s="1">
        <f t="shared" si="153"/>
        <v>0</v>
      </c>
      <c r="AK54" s="29">
        <f t="shared" si="154"/>
        <v>0</v>
      </c>
      <c r="AL54" s="29">
        <f t="shared" si="155"/>
        <v>0</v>
      </c>
      <c r="AM54" s="29">
        <f t="shared" si="156"/>
        <v>0</v>
      </c>
      <c r="AN54" s="29">
        <f t="shared" si="157"/>
        <v>0</v>
      </c>
      <c r="AO54" s="29">
        <f t="shared" si="158"/>
        <v>0</v>
      </c>
      <c r="AP54" s="29">
        <f t="shared" si="159"/>
        <v>0</v>
      </c>
      <c r="AQ54" s="31">
        <f t="shared" si="160"/>
        <v>30</v>
      </c>
      <c r="AR54">
        <f>+AG54*AR$57</f>
        <v>30</v>
      </c>
      <c r="AS54">
        <f>+AH54*AS$57</f>
        <v>0</v>
      </c>
      <c r="AT54">
        <f>+AI54*AT$57</f>
        <v>0</v>
      </c>
      <c r="AU54">
        <f>+AJ54*AU$57</f>
        <v>0</v>
      </c>
      <c r="AV54">
        <f>+AK54*AV$57</f>
        <v>0</v>
      </c>
      <c r="AW54">
        <f>+AL54*AW$57</f>
        <v>0</v>
      </c>
      <c r="AX54">
        <f>+AM54*AX$57</f>
        <v>0</v>
      </c>
      <c r="AY54">
        <f>+AN54*AY$57</f>
        <v>0</v>
      </c>
      <c r="AZ54">
        <f>+AO54*AZ$57</f>
        <v>0</v>
      </c>
      <c r="BA54">
        <f>+AP54*BA$57</f>
        <v>0</v>
      </c>
    </row>
    <row r="55" spans="1:53" x14ac:dyDescent="0.25">
      <c r="A55" t="str">
        <f t="shared" si="137"/>
        <v>BondesonBryan</v>
      </c>
      <c r="B55" t="s">
        <v>174</v>
      </c>
      <c r="C55" t="s">
        <v>175</v>
      </c>
      <c r="D55" s="5" t="s">
        <v>173</v>
      </c>
      <c r="E55" s="2" t="s">
        <v>161</v>
      </c>
      <c r="F55" s="2" t="s">
        <v>166</v>
      </c>
      <c r="G55" s="2" t="s">
        <v>166</v>
      </c>
      <c r="H55" s="2" t="s">
        <v>166</v>
      </c>
      <c r="I55" s="2" t="s">
        <v>248</v>
      </c>
      <c r="J55" s="2" t="s">
        <v>248</v>
      </c>
      <c r="K55" s="2" t="s">
        <v>166</v>
      </c>
      <c r="L55" s="2" t="s">
        <v>166</v>
      </c>
      <c r="M55" s="2" t="s">
        <v>166</v>
      </c>
      <c r="N55" s="2" t="s">
        <v>52</v>
      </c>
      <c r="O55" s="2">
        <v>21</v>
      </c>
      <c r="P55" s="2" t="s">
        <v>161</v>
      </c>
      <c r="Q55" s="2">
        <f>+AQ55</f>
        <v>21</v>
      </c>
      <c r="R55" s="2">
        <f>COUNT(E55:P55)</f>
        <v>1</v>
      </c>
      <c r="S55" s="2">
        <f>SUM(E55:P55)</f>
        <v>21</v>
      </c>
      <c r="T55" s="2">
        <f>COUNTIF(E55:P55,"W")</f>
        <v>2</v>
      </c>
      <c r="U55">
        <f t="shared" ref="U55" si="161">SUM(V55:AE55)</f>
        <v>1</v>
      </c>
      <c r="V55">
        <f>COUNTIF($E55:$P55,$V$57)</f>
        <v>0</v>
      </c>
      <c r="W55">
        <f>COUNTIF($E55:$P55,$W$57)</f>
        <v>0</v>
      </c>
      <c r="X55">
        <f>COUNTIF($E55:$P55,$X$57)</f>
        <v>1</v>
      </c>
      <c r="Y55">
        <f>COUNTIF($E55:$P55,$Y$57)</f>
        <v>0</v>
      </c>
      <c r="Z55">
        <f>COUNTIF($E55:$P55,$Z$57)</f>
        <v>0</v>
      </c>
      <c r="AA55">
        <f>COUNTIF($E55:$P55,$AA$57)</f>
        <v>0</v>
      </c>
      <c r="AB55">
        <f>COUNTIF($E55:$P55,$AB$57)</f>
        <v>0</v>
      </c>
      <c r="AC55">
        <f>COUNTIF($E55:$P55,$AC$57)</f>
        <v>0</v>
      </c>
      <c r="AD55">
        <f>COUNTIF($E55:$P55,$AD$57)</f>
        <v>0</v>
      </c>
      <c r="AE55">
        <f>COUNTIF($E55:$P55,$AE$57)</f>
        <v>0</v>
      </c>
      <c r="AG55" s="1">
        <f t="shared" ref="AG55" si="162">IF(V55&lt;9,+V55,8)</f>
        <v>0</v>
      </c>
      <c r="AH55" s="1">
        <f t="shared" ref="AH55" si="163">IF((V55+W55)&lt;9,(+W55),8-AG55)</f>
        <v>0</v>
      </c>
      <c r="AI55" s="1">
        <f t="shared" ref="AI55" si="164">IF((+V55+W55+X55)&lt;9,+X55,8-(AG55+AH55))</f>
        <v>1</v>
      </c>
      <c r="AJ55" s="1">
        <f t="shared" ref="AJ55" si="165">IF((V55+W55+X55+Y55)&lt;9,Y55,8-(AG55+AH55+AI55))</f>
        <v>0</v>
      </c>
      <c r="AK55" s="29">
        <f t="shared" ref="AK55" si="166">IF((V55+W55+X55+Y55+Z55)&lt;9,Z55,8-(AG55+AH55+AI55+AJ55))</f>
        <v>0</v>
      </c>
      <c r="AL55" s="29">
        <f t="shared" ref="AL55" si="167">IF((V55+W55+X55+Y55+Z55+AA55)&lt;9,AA55,8-(AG55+AH55+AI55+AJ55+AK55))</f>
        <v>0</v>
      </c>
      <c r="AM55" s="29">
        <f t="shared" ref="AM55" si="168">IF((V55+W55+X55+Y55+Z55+AA55+AB55)&lt;9,AB55,8-(AG55+AH55+AI55+AJ55+AK55+AL55))</f>
        <v>0</v>
      </c>
      <c r="AN55" s="29">
        <f t="shared" ref="AN55" si="169">IF((V55+W55+X55+Y55+Z55+AA55+AB55+AC55)&lt;9,AC55,8-(AG55+AH55+AI55+AJ55+AK55+AL55+AM55))</f>
        <v>0</v>
      </c>
      <c r="AO55" s="29">
        <f t="shared" ref="AO55" si="170">IF((V55+W55+X55+Y55+Z55+AA55+AB55+AC55+AD55)&lt;9,AD55,8-(AG55+AH55+AI55+AJ55+AK55+AL55+AM55+AN55))</f>
        <v>0</v>
      </c>
      <c r="AP55" s="29">
        <f t="shared" ref="AP55" si="171">IF((V55+W55+X55+Y55+Z55+AA55+AB55+AC55+AD55+AE55)&lt;9,AE55,8-(AG55+AH55+AI55+AJ55+AK55+AL55+AM55+AN55+AO55))</f>
        <v>0</v>
      </c>
      <c r="AQ55" s="31">
        <f t="shared" ref="AQ55" si="172">SUM(AR55:BA55)</f>
        <v>21</v>
      </c>
      <c r="AR55">
        <f>+AG55*AR$57</f>
        <v>0</v>
      </c>
      <c r="AS55">
        <f>+AH55*AS$57</f>
        <v>0</v>
      </c>
      <c r="AT55">
        <f>+AI55*AT$57</f>
        <v>21</v>
      </c>
      <c r="AU55">
        <f>+AJ55*AU$57</f>
        <v>0</v>
      </c>
      <c r="AV55">
        <f>+AK55*AV$57</f>
        <v>0</v>
      </c>
      <c r="AW55">
        <f>+AL55*AW$57</f>
        <v>0</v>
      </c>
      <c r="AX55">
        <f>+AM55*AX$57</f>
        <v>0</v>
      </c>
      <c r="AY55">
        <f>+AN55*AY$57</f>
        <v>0</v>
      </c>
      <c r="AZ55">
        <f>+AO55*AZ$57</f>
        <v>0</v>
      </c>
      <c r="BA55">
        <f>+AP55*BA$57</f>
        <v>0</v>
      </c>
    </row>
    <row r="56" spans="1:53" x14ac:dyDescent="0.25"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53" ht="21" customHeight="1" x14ac:dyDescent="0.35">
      <c r="A57" t="str">
        <f t="shared" si="36"/>
        <v>SPORTSMAN</v>
      </c>
      <c r="B57" s="44" t="s">
        <v>16</v>
      </c>
      <c r="C57" s="45"/>
      <c r="D57" s="52"/>
      <c r="E57" s="2" t="str">
        <f>+$E$3</f>
        <v>MM</v>
      </c>
      <c r="F57" s="2" t="str">
        <f>+$F$3</f>
        <v>BF</v>
      </c>
      <c r="G57" s="2" t="str">
        <f>+$G$3</f>
        <v>GL</v>
      </c>
      <c r="H57" s="2" t="str">
        <f>+$H$3</f>
        <v>ME</v>
      </c>
      <c r="I57" s="2" t="str">
        <f>+$I$3</f>
        <v>MI</v>
      </c>
      <c r="J57" s="2" t="str">
        <f t="shared" ref="J57:P57" si="173">+J$3</f>
        <v>MI</v>
      </c>
      <c r="K57" s="2" t="str">
        <f t="shared" si="173"/>
        <v>ES</v>
      </c>
      <c r="L57" s="2" t="str">
        <f t="shared" si="173"/>
        <v>GL</v>
      </c>
      <c r="M57" s="2" t="str">
        <f t="shared" si="173"/>
        <v>ES</v>
      </c>
      <c r="N57" s="2" t="str">
        <f t="shared" si="173"/>
        <v>ME</v>
      </c>
      <c r="O57" s="2" t="str">
        <f t="shared" si="173"/>
        <v>BF</v>
      </c>
      <c r="P57" s="2" t="str">
        <f t="shared" si="173"/>
        <v>MM</v>
      </c>
      <c r="Q57" s="46" t="s">
        <v>7</v>
      </c>
      <c r="R57" s="48" t="s">
        <v>8</v>
      </c>
      <c r="S57" s="46" t="s">
        <v>9</v>
      </c>
      <c r="T57" s="50" t="s">
        <v>140</v>
      </c>
      <c r="U57" s="2" t="s">
        <v>9</v>
      </c>
      <c r="V57" s="2">
        <v>30</v>
      </c>
      <c r="W57" s="2">
        <v>25</v>
      </c>
      <c r="X57" s="2">
        <v>21</v>
      </c>
      <c r="Y57" s="2">
        <v>18</v>
      </c>
      <c r="Z57" s="2">
        <v>16</v>
      </c>
      <c r="AA57" s="2">
        <v>15</v>
      </c>
      <c r="AB57" s="2">
        <v>14</v>
      </c>
      <c r="AC57" s="2">
        <v>13</v>
      </c>
      <c r="AD57" s="2">
        <v>12</v>
      </c>
      <c r="AE57" s="2">
        <v>11</v>
      </c>
      <c r="AF57" s="30"/>
      <c r="AG57" s="2">
        <v>30</v>
      </c>
      <c r="AH57" s="2">
        <v>25</v>
      </c>
      <c r="AI57" s="2">
        <v>21</v>
      </c>
      <c r="AJ57" s="2">
        <v>18</v>
      </c>
      <c r="AK57" s="2">
        <v>16</v>
      </c>
      <c r="AL57" s="2">
        <v>15</v>
      </c>
      <c r="AM57" s="2">
        <v>14</v>
      </c>
      <c r="AN57" s="2">
        <v>13</v>
      </c>
      <c r="AO57" s="2">
        <v>12</v>
      </c>
      <c r="AP57" s="2">
        <v>11</v>
      </c>
      <c r="AQ57" s="32"/>
      <c r="AR57" s="2">
        <v>30</v>
      </c>
      <c r="AS57" s="2">
        <v>25</v>
      </c>
      <c r="AT57" s="2">
        <v>21</v>
      </c>
      <c r="AU57" s="2">
        <v>18</v>
      </c>
      <c r="AV57" s="2">
        <v>16</v>
      </c>
      <c r="AW57" s="2">
        <v>15</v>
      </c>
      <c r="AX57" s="2">
        <v>14</v>
      </c>
      <c r="AY57" s="2">
        <v>13</v>
      </c>
      <c r="AZ57" s="2">
        <v>12</v>
      </c>
      <c r="BA57" s="2">
        <v>11</v>
      </c>
    </row>
    <row r="58" spans="1:53" x14ac:dyDescent="0.25">
      <c r="A58" t="str">
        <f t="shared" si="36"/>
        <v>Last NameFirst Name</v>
      </c>
      <c r="B58" s="3" t="s">
        <v>10</v>
      </c>
      <c r="C58" s="3" t="s">
        <v>11</v>
      </c>
      <c r="D58" s="4" t="s">
        <v>12</v>
      </c>
      <c r="E58" s="21">
        <f>+E$4</f>
        <v>45053</v>
      </c>
      <c r="F58" s="21">
        <f t="shared" ref="F58:P58" si="174">+F$4</f>
        <v>45067</v>
      </c>
      <c r="G58" s="21">
        <f t="shared" si="174"/>
        <v>45081</v>
      </c>
      <c r="H58" s="21">
        <f t="shared" si="174"/>
        <v>45102</v>
      </c>
      <c r="I58" s="21">
        <f t="shared" si="174"/>
        <v>45122</v>
      </c>
      <c r="J58" s="21">
        <f t="shared" si="174"/>
        <v>45123</v>
      </c>
      <c r="K58" s="21">
        <f t="shared" si="174"/>
        <v>45144</v>
      </c>
      <c r="L58" s="21">
        <f t="shared" si="174"/>
        <v>45165</v>
      </c>
      <c r="M58" s="21">
        <f t="shared" si="174"/>
        <v>45179</v>
      </c>
      <c r="N58" s="21">
        <f t="shared" si="174"/>
        <v>45193</v>
      </c>
      <c r="O58" s="21">
        <f t="shared" si="174"/>
        <v>45200</v>
      </c>
      <c r="P58" s="21">
        <f t="shared" si="174"/>
        <v>45214</v>
      </c>
      <c r="Q58" s="47"/>
      <c r="R58" s="49"/>
      <c r="S58" s="47"/>
      <c r="T58" s="51"/>
    </row>
    <row r="59" spans="1:53" x14ac:dyDescent="0.25">
      <c r="A59" t="str">
        <f t="shared" ref="A59:A72" si="175">+B59&amp;C59</f>
        <v>SpragueKenneth</v>
      </c>
      <c r="B59" t="s">
        <v>152</v>
      </c>
      <c r="C59" t="s">
        <v>154</v>
      </c>
      <c r="D59" t="s">
        <v>27</v>
      </c>
      <c r="E59" s="2">
        <v>30</v>
      </c>
      <c r="F59" s="2">
        <v>25</v>
      </c>
      <c r="G59" s="2">
        <v>30</v>
      </c>
      <c r="H59" s="2">
        <v>30</v>
      </c>
      <c r="I59" s="2" t="s">
        <v>161</v>
      </c>
      <c r="J59" s="2" t="s">
        <v>161</v>
      </c>
      <c r="K59" s="2" t="s">
        <v>166</v>
      </c>
      <c r="L59" s="2">
        <v>30</v>
      </c>
      <c r="M59" s="2" t="s">
        <v>166</v>
      </c>
      <c r="N59" s="2">
        <v>30</v>
      </c>
      <c r="O59" s="2">
        <v>30</v>
      </c>
      <c r="P59" s="2">
        <v>30</v>
      </c>
      <c r="Q59" s="2">
        <f>+AQ59</f>
        <v>235</v>
      </c>
      <c r="R59" s="2">
        <f>COUNT(E59:P59)</f>
        <v>8</v>
      </c>
      <c r="S59" s="2">
        <f>SUM(E59:P59)</f>
        <v>235</v>
      </c>
      <c r="T59" s="2">
        <f>COUNTIF(E59:P59,"W")</f>
        <v>2</v>
      </c>
      <c r="U59">
        <f>SUM(V59:AE59)</f>
        <v>8</v>
      </c>
      <c r="V59">
        <f>COUNTIF($E59:$P59,$V$57)</f>
        <v>7</v>
      </c>
      <c r="W59">
        <f>COUNTIF($E59:$P59,$W$57)</f>
        <v>1</v>
      </c>
      <c r="X59">
        <f>COUNTIF($E59:$P59,$X$57)</f>
        <v>0</v>
      </c>
      <c r="Y59">
        <f>COUNTIF($E59:$P59,$Y$57)</f>
        <v>0</v>
      </c>
      <c r="Z59">
        <f>COUNTIF($E59:$P59,$Z$57)</f>
        <v>0</v>
      </c>
      <c r="AA59">
        <f>COUNTIF($E59:$P59,$AA$57)</f>
        <v>0</v>
      </c>
      <c r="AB59">
        <f>COUNTIF($E59:$P59,$AB$57)</f>
        <v>0</v>
      </c>
      <c r="AC59">
        <f>COUNTIF($E59:$P59,$AC$57)</f>
        <v>0</v>
      </c>
      <c r="AD59">
        <f>COUNTIF($E59:$P59,$AD$57)</f>
        <v>0</v>
      </c>
      <c r="AE59">
        <f>COUNTIF($E59:$P59,$AE$57)</f>
        <v>0</v>
      </c>
      <c r="AG59" s="1">
        <f>IF(V59&lt;9,+V59,8)</f>
        <v>7</v>
      </c>
      <c r="AH59" s="1">
        <f>IF((V59+W59)&lt;9,(+W59),8-AG59)</f>
        <v>1</v>
      </c>
      <c r="AI59" s="1">
        <f t="shared" ref="AI59:AI69" si="176">IF((+V59+W59+X59)&lt;9,+X59,8-(AG59+AH59))</f>
        <v>0</v>
      </c>
      <c r="AJ59" s="1">
        <f>IF((V59+W59+X59+Y59)&lt;9,Y59,8-(AG59+AH59+AI59))</f>
        <v>0</v>
      </c>
      <c r="AK59" s="29">
        <f>IF((V59+W59+X59+Y59+Z59)&lt;9,Z59,8-(AG59+AH59+AI59+AJ59))</f>
        <v>0</v>
      </c>
      <c r="AL59" s="29">
        <f>IF((V59+W59+X59+Y59+Z59+AA59)&lt;9,AA59,8-(AG59+AH59+AI59+AJ59+AK59))</f>
        <v>0</v>
      </c>
      <c r="AM59" s="29">
        <f>IF((V59+W59+X59+Y59+Z59+AA59+AB59)&lt;9,AB59,8-(AG59+AH59+AI59+AJ59+AK59+AL59))</f>
        <v>0</v>
      </c>
      <c r="AN59" s="29">
        <f>IF((V59+W59+X59+Y59+Z59+AA59+AB59+AC59)&lt;9,AC59,8-(AG59+AH59+AI59+AJ59+AK59+AL59+AM59))</f>
        <v>0</v>
      </c>
      <c r="AO59" s="29">
        <f>IF((V59+W59+X59+Y59+Z59+AA59+AB59+AC59+AD59)&lt;9,AD59,8-(AG59+AH59+AI59+AJ59+AK59+AL59+AM59+AN59))</f>
        <v>0</v>
      </c>
      <c r="AP59" s="29">
        <f>IF((V59+W59+X59+Y59+Z59+AA59+AB59+AC59+AD59+AE59)&lt;9,AE59,8-(AG59+AH59+AI59+AJ59+AK59+AL59+AM59+AN59+AO59))</f>
        <v>0</v>
      </c>
      <c r="AQ59" s="31">
        <f>SUM(AR59:BA59)</f>
        <v>235</v>
      </c>
      <c r="AR59">
        <f>+AG59*AR$57</f>
        <v>210</v>
      </c>
      <c r="AS59">
        <f t="shared" ref="AS59:BA59" si="177">+AH59*AS$57</f>
        <v>25</v>
      </c>
      <c r="AT59">
        <f t="shared" si="177"/>
        <v>0</v>
      </c>
      <c r="AU59">
        <f t="shared" si="177"/>
        <v>0</v>
      </c>
      <c r="AV59">
        <f t="shared" si="177"/>
        <v>0</v>
      </c>
      <c r="AW59">
        <f t="shared" si="177"/>
        <v>0</v>
      </c>
      <c r="AX59">
        <f t="shared" si="177"/>
        <v>0</v>
      </c>
      <c r="AY59">
        <f t="shared" si="177"/>
        <v>0</v>
      </c>
      <c r="AZ59">
        <f t="shared" si="177"/>
        <v>0</v>
      </c>
      <c r="BA59">
        <f t="shared" si="177"/>
        <v>0</v>
      </c>
    </row>
    <row r="60" spans="1:53" x14ac:dyDescent="0.25">
      <c r="A60" t="str">
        <f t="shared" si="175"/>
        <v>WatanabeKunio</v>
      </c>
      <c r="B60" t="s">
        <v>218</v>
      </c>
      <c r="C60" t="s">
        <v>219</v>
      </c>
      <c r="D60" t="s">
        <v>26</v>
      </c>
      <c r="E60" s="2">
        <v>21</v>
      </c>
      <c r="F60" s="2">
        <v>30</v>
      </c>
      <c r="G60" s="2" t="s">
        <v>161</v>
      </c>
      <c r="H60" s="2">
        <v>25</v>
      </c>
      <c r="I60" s="2">
        <v>30</v>
      </c>
      <c r="J60" s="2">
        <v>30</v>
      </c>
      <c r="K60" s="2">
        <v>30</v>
      </c>
      <c r="L60" s="2" t="s">
        <v>161</v>
      </c>
      <c r="M60" s="2">
        <v>30</v>
      </c>
      <c r="N60" s="2">
        <v>25</v>
      </c>
      <c r="O60" s="2" t="s">
        <v>166</v>
      </c>
      <c r="P60" s="2" t="s">
        <v>166</v>
      </c>
      <c r="Q60" s="2">
        <f>+AQ60</f>
        <v>221</v>
      </c>
      <c r="R60" s="2">
        <f>COUNT(E60:P60)</f>
        <v>8</v>
      </c>
      <c r="S60" s="2">
        <f>SUM(E60:P60)</f>
        <v>221</v>
      </c>
      <c r="T60" s="2">
        <f>COUNTIF(E60:P60,"W")</f>
        <v>2</v>
      </c>
      <c r="U60">
        <f t="shared" ref="U60:U69" si="178">SUM(V60:AE60)</f>
        <v>8</v>
      </c>
      <c r="V60">
        <f t="shared" ref="V60:V72" si="179">COUNTIF($E60:$P60,$V$57)</f>
        <v>5</v>
      </c>
      <c r="W60">
        <f t="shared" ref="W60:W72" si="180">COUNTIF($E60:$P60,$W$57)</f>
        <v>2</v>
      </c>
      <c r="X60">
        <f t="shared" ref="X60:X72" si="181">COUNTIF($E60:$P60,$X$57)</f>
        <v>1</v>
      </c>
      <c r="Y60">
        <f t="shared" ref="Y60:Y72" si="182">COUNTIF($E60:$P60,$Y$57)</f>
        <v>0</v>
      </c>
      <c r="Z60">
        <f t="shared" ref="Z60:Z72" si="183">COUNTIF($E60:$P60,$Z$57)</f>
        <v>0</v>
      </c>
      <c r="AA60">
        <f t="shared" ref="AA60:AA72" si="184">COUNTIF($E60:$P60,$AA$57)</f>
        <v>0</v>
      </c>
      <c r="AB60">
        <f t="shared" ref="AB60:AB72" si="185">COUNTIF($E60:$P60,$AB$57)</f>
        <v>0</v>
      </c>
      <c r="AC60">
        <f t="shared" ref="AC60:AC72" si="186">COUNTIF($E60:$P60,$AC$57)</f>
        <v>0</v>
      </c>
      <c r="AD60">
        <f t="shared" ref="AD60:AD72" si="187">COUNTIF($E60:$P60,$AD$57)</f>
        <v>0</v>
      </c>
      <c r="AE60">
        <f t="shared" ref="AE60:AE72" si="188">COUNTIF($E60:$P60,$AE$57)</f>
        <v>0</v>
      </c>
      <c r="AG60" s="1">
        <f t="shared" ref="AG60:AG69" si="189">IF(V60&lt;9,+V60,8)</f>
        <v>5</v>
      </c>
      <c r="AH60" s="1">
        <f t="shared" ref="AH60:AH69" si="190">IF((V60+W60)&lt;9,(+W60),8-AG60)</f>
        <v>2</v>
      </c>
      <c r="AI60" s="1">
        <f t="shared" si="176"/>
        <v>1</v>
      </c>
      <c r="AJ60" s="1">
        <f t="shared" ref="AJ60:AJ69" si="191">IF((V60+W60+X60+Y60)&lt;9,Y60,8-(AG60+AH60+AI60))</f>
        <v>0</v>
      </c>
      <c r="AK60" s="1">
        <f t="shared" ref="AK60:AK69" si="192">IF((V60+W60+X60+Y60+Z60)&lt;9,Z60,8-(AG60+AH60+AI60+AJ60))</f>
        <v>0</v>
      </c>
      <c r="AL60" s="29">
        <f t="shared" ref="AL60:AL69" si="193">IF((V60+W60+X60+Y60+Z60+AA60)&lt;9,AA60,8-(AG60+AH60+AI60+AJ60+AK60))</f>
        <v>0</v>
      </c>
      <c r="AM60" s="29">
        <f t="shared" ref="AM60:AM69" si="194">IF((V60+W60+X60+Y60+Z60+AA60+AB60)&lt;9,AB60,8-(AG60+AH60+AI60+AJ60+AK60+AL60))</f>
        <v>0</v>
      </c>
      <c r="AN60" s="29">
        <f t="shared" ref="AN60:AN69" si="195">IF((V60+W60+X60+Y60+Z60+AA60+AB60+AC60)&lt;9,AC60,8-(AG60+AH60+AI60+AJ60+AK60+AL60+AM60))</f>
        <v>0</v>
      </c>
      <c r="AO60" s="29">
        <f t="shared" ref="AO60:AO69" si="196">IF((V60+W60+X60+Y60+Z60+AA60+AB60+AC60+AD60)&lt;9,AD60,8-(AG60+AH60+AI60+AJ60+AK60+AL60+AM60+AN60))</f>
        <v>0</v>
      </c>
      <c r="AP60" s="29">
        <f t="shared" ref="AP60:AP69" si="197">IF((V60+W60+X60+Y60+Z60+AA60+AB60+AC60+AD60+AE60)&lt;9,AE60,8-(AG60+AH60+AI60+AJ60+AK60+AL60+AM60+AN60+AO60))</f>
        <v>0</v>
      </c>
      <c r="AQ60" s="31">
        <f t="shared" ref="AQ60:AQ69" si="198">SUM(AR60:BA60)</f>
        <v>221</v>
      </c>
      <c r="AR60">
        <f t="shared" ref="AR60:AR69" si="199">+AG60*AR$57</f>
        <v>150</v>
      </c>
      <c r="AS60">
        <f t="shared" ref="AS60:AS69" si="200">+AH60*AS$57</f>
        <v>50</v>
      </c>
      <c r="AT60">
        <f t="shared" ref="AT60:AT69" si="201">+AI60*AT$57</f>
        <v>21</v>
      </c>
      <c r="AU60">
        <f t="shared" ref="AU60:AU69" si="202">+AJ60*AU$57</f>
        <v>0</v>
      </c>
      <c r="AV60">
        <f t="shared" ref="AV60:AV69" si="203">+AK60*AV$57</f>
        <v>0</v>
      </c>
      <c r="AW60">
        <f t="shared" ref="AW60:AW69" si="204">+AL60*AW$57</f>
        <v>0</v>
      </c>
      <c r="AX60">
        <f t="shared" ref="AX60:AX69" si="205">+AM60*AX$57</f>
        <v>0</v>
      </c>
      <c r="AY60">
        <f t="shared" ref="AY60:AY69" si="206">+AN60*AY$57</f>
        <v>0</v>
      </c>
      <c r="AZ60">
        <f t="shared" ref="AZ60:AZ69" si="207">+AO60*AZ$57</f>
        <v>0</v>
      </c>
      <c r="BA60">
        <f t="shared" ref="BA60:BA69" si="208">+AP60*BA$57</f>
        <v>0</v>
      </c>
    </row>
    <row r="61" spans="1:53" x14ac:dyDescent="0.25">
      <c r="A61" t="str">
        <f t="shared" si="175"/>
        <v>WehnerRonald (Lee)</v>
      </c>
      <c r="B61" t="s">
        <v>37</v>
      </c>
      <c r="C61" t="s">
        <v>45</v>
      </c>
      <c r="D61" t="s">
        <v>27</v>
      </c>
      <c r="E61" s="2">
        <v>15</v>
      </c>
      <c r="F61" s="2">
        <v>18</v>
      </c>
      <c r="G61" s="2">
        <v>16</v>
      </c>
      <c r="H61" s="2">
        <v>15</v>
      </c>
      <c r="I61" s="2" t="s">
        <v>161</v>
      </c>
      <c r="J61" s="2" t="s">
        <v>161</v>
      </c>
      <c r="K61" s="2">
        <v>21</v>
      </c>
      <c r="L61" s="2" t="s">
        <v>166</v>
      </c>
      <c r="M61" s="2">
        <v>25</v>
      </c>
      <c r="N61" s="2">
        <v>16</v>
      </c>
      <c r="O61" s="2">
        <v>18</v>
      </c>
      <c r="P61" s="2">
        <v>21</v>
      </c>
      <c r="Q61" s="2">
        <f>+AQ61</f>
        <v>150</v>
      </c>
      <c r="R61" s="2">
        <f>COUNT(E61:P61)</f>
        <v>9</v>
      </c>
      <c r="S61" s="2">
        <f>SUM(E61:P61)</f>
        <v>165</v>
      </c>
      <c r="T61" s="2">
        <f>COUNTIF(E61:P61,"W")</f>
        <v>2</v>
      </c>
      <c r="U61">
        <f t="shared" si="178"/>
        <v>9</v>
      </c>
      <c r="V61">
        <f t="shared" si="179"/>
        <v>0</v>
      </c>
      <c r="W61">
        <f t="shared" si="180"/>
        <v>1</v>
      </c>
      <c r="X61">
        <f t="shared" si="181"/>
        <v>2</v>
      </c>
      <c r="Y61">
        <f t="shared" si="182"/>
        <v>2</v>
      </c>
      <c r="Z61">
        <f t="shared" si="183"/>
        <v>2</v>
      </c>
      <c r="AA61">
        <f t="shared" si="184"/>
        <v>2</v>
      </c>
      <c r="AB61">
        <f t="shared" si="185"/>
        <v>0</v>
      </c>
      <c r="AC61">
        <f t="shared" si="186"/>
        <v>0</v>
      </c>
      <c r="AD61">
        <f t="shared" si="187"/>
        <v>0</v>
      </c>
      <c r="AE61">
        <f t="shared" si="188"/>
        <v>0</v>
      </c>
      <c r="AG61" s="1">
        <f t="shared" si="189"/>
        <v>0</v>
      </c>
      <c r="AH61" s="1">
        <f t="shared" si="190"/>
        <v>1</v>
      </c>
      <c r="AI61" s="1">
        <f t="shared" si="176"/>
        <v>2</v>
      </c>
      <c r="AJ61" s="1">
        <f t="shared" si="191"/>
        <v>2</v>
      </c>
      <c r="AK61" s="1">
        <f t="shared" si="192"/>
        <v>2</v>
      </c>
      <c r="AL61" s="29">
        <f t="shared" si="193"/>
        <v>1</v>
      </c>
      <c r="AM61" s="29">
        <f t="shared" si="194"/>
        <v>0</v>
      </c>
      <c r="AN61" s="29">
        <f t="shared" si="195"/>
        <v>0</v>
      </c>
      <c r="AO61" s="29">
        <f t="shared" si="196"/>
        <v>0</v>
      </c>
      <c r="AP61" s="29">
        <f t="shared" si="197"/>
        <v>0</v>
      </c>
      <c r="AQ61" s="31">
        <f t="shared" si="198"/>
        <v>150</v>
      </c>
      <c r="AR61">
        <f t="shared" si="199"/>
        <v>0</v>
      </c>
      <c r="AS61">
        <f t="shared" si="200"/>
        <v>25</v>
      </c>
      <c r="AT61">
        <f t="shared" si="201"/>
        <v>42</v>
      </c>
      <c r="AU61">
        <f t="shared" si="202"/>
        <v>36</v>
      </c>
      <c r="AV61">
        <f t="shared" si="203"/>
        <v>32</v>
      </c>
      <c r="AW61">
        <f t="shared" si="204"/>
        <v>15</v>
      </c>
      <c r="AX61">
        <f t="shared" si="205"/>
        <v>0</v>
      </c>
      <c r="AY61">
        <f t="shared" si="206"/>
        <v>0</v>
      </c>
      <c r="AZ61">
        <f t="shared" si="207"/>
        <v>0</v>
      </c>
      <c r="BA61">
        <f t="shared" si="208"/>
        <v>0</v>
      </c>
    </row>
    <row r="62" spans="1:53" x14ac:dyDescent="0.25">
      <c r="A62" t="str">
        <f t="shared" si="175"/>
        <v>WehnerSteve</v>
      </c>
      <c r="B62" t="s">
        <v>37</v>
      </c>
      <c r="C62" t="s">
        <v>28</v>
      </c>
      <c r="D62" s="5" t="s">
        <v>27</v>
      </c>
      <c r="E62" s="2">
        <v>13</v>
      </c>
      <c r="F62" s="2">
        <v>15</v>
      </c>
      <c r="G62" s="2">
        <v>14</v>
      </c>
      <c r="H62" s="2">
        <v>14</v>
      </c>
      <c r="I62" s="2" t="s">
        <v>161</v>
      </c>
      <c r="J62" s="2" t="s">
        <v>161</v>
      </c>
      <c r="K62" s="2">
        <v>16</v>
      </c>
      <c r="L62" s="2" t="s">
        <v>166</v>
      </c>
      <c r="M62" s="2">
        <v>21</v>
      </c>
      <c r="N62" s="2">
        <v>15</v>
      </c>
      <c r="O62" s="2">
        <v>16</v>
      </c>
      <c r="P62" s="2">
        <v>25</v>
      </c>
      <c r="Q62" s="2">
        <f>+AQ62</f>
        <v>136</v>
      </c>
      <c r="R62" s="2">
        <f>COUNT(E62:P62)</f>
        <v>9</v>
      </c>
      <c r="S62" s="2">
        <f>SUM(E62:P62)</f>
        <v>149</v>
      </c>
      <c r="T62" s="2">
        <f>COUNTIF(E62:P62,"W")</f>
        <v>2</v>
      </c>
      <c r="U62">
        <f t="shared" si="178"/>
        <v>9</v>
      </c>
      <c r="V62">
        <f t="shared" si="179"/>
        <v>0</v>
      </c>
      <c r="W62">
        <f t="shared" si="180"/>
        <v>1</v>
      </c>
      <c r="X62">
        <f t="shared" si="181"/>
        <v>1</v>
      </c>
      <c r="Y62">
        <f t="shared" si="182"/>
        <v>0</v>
      </c>
      <c r="Z62">
        <f t="shared" si="183"/>
        <v>2</v>
      </c>
      <c r="AA62">
        <f t="shared" si="184"/>
        <v>2</v>
      </c>
      <c r="AB62">
        <f t="shared" si="185"/>
        <v>2</v>
      </c>
      <c r="AC62">
        <f t="shared" si="186"/>
        <v>1</v>
      </c>
      <c r="AD62">
        <f t="shared" si="187"/>
        <v>0</v>
      </c>
      <c r="AE62">
        <f t="shared" si="188"/>
        <v>0</v>
      </c>
      <c r="AG62" s="1">
        <f t="shared" si="189"/>
        <v>0</v>
      </c>
      <c r="AH62" s="1">
        <f t="shared" si="190"/>
        <v>1</v>
      </c>
      <c r="AI62" s="1">
        <f t="shared" si="176"/>
        <v>1</v>
      </c>
      <c r="AJ62" s="1">
        <f t="shared" si="191"/>
        <v>0</v>
      </c>
      <c r="AK62" s="1">
        <f t="shared" si="192"/>
        <v>2</v>
      </c>
      <c r="AL62" s="29">
        <f t="shared" si="193"/>
        <v>2</v>
      </c>
      <c r="AM62" s="29">
        <f t="shared" si="194"/>
        <v>2</v>
      </c>
      <c r="AN62" s="29">
        <f t="shared" si="195"/>
        <v>0</v>
      </c>
      <c r="AO62" s="29">
        <f t="shared" si="196"/>
        <v>0</v>
      </c>
      <c r="AP62" s="29">
        <f t="shared" si="197"/>
        <v>0</v>
      </c>
      <c r="AQ62" s="31">
        <f t="shared" si="198"/>
        <v>136</v>
      </c>
      <c r="AR62">
        <f t="shared" si="199"/>
        <v>0</v>
      </c>
      <c r="AS62">
        <f t="shared" si="200"/>
        <v>25</v>
      </c>
      <c r="AT62">
        <f t="shared" si="201"/>
        <v>21</v>
      </c>
      <c r="AU62">
        <f t="shared" si="202"/>
        <v>0</v>
      </c>
      <c r="AV62">
        <f t="shared" si="203"/>
        <v>32</v>
      </c>
      <c r="AW62">
        <f t="shared" si="204"/>
        <v>30</v>
      </c>
      <c r="AX62">
        <f t="shared" si="205"/>
        <v>28</v>
      </c>
      <c r="AY62">
        <f t="shared" si="206"/>
        <v>0</v>
      </c>
      <c r="AZ62">
        <f t="shared" si="207"/>
        <v>0</v>
      </c>
      <c r="BA62">
        <f t="shared" si="208"/>
        <v>0</v>
      </c>
    </row>
    <row r="63" spans="1:53" x14ac:dyDescent="0.25">
      <c r="A63" t="str">
        <f t="shared" si="175"/>
        <v>ArndtRandal</v>
      </c>
      <c r="B63" t="s">
        <v>46</v>
      </c>
      <c r="C63" t="s">
        <v>156</v>
      </c>
      <c r="D63" t="s">
        <v>21</v>
      </c>
      <c r="E63" s="2">
        <v>14</v>
      </c>
      <c r="F63" s="2" t="s">
        <v>166</v>
      </c>
      <c r="G63" s="2">
        <v>13</v>
      </c>
      <c r="H63" s="2" t="s">
        <v>161</v>
      </c>
      <c r="I63" s="2">
        <v>21</v>
      </c>
      <c r="J63" s="2">
        <v>16</v>
      </c>
      <c r="K63" s="2">
        <v>18</v>
      </c>
      <c r="L63" s="2" t="s">
        <v>52</v>
      </c>
      <c r="M63" s="2">
        <v>18</v>
      </c>
      <c r="N63" s="2" t="s">
        <v>161</v>
      </c>
      <c r="O63" s="2">
        <v>15</v>
      </c>
      <c r="P63" s="2">
        <v>18</v>
      </c>
      <c r="Q63" s="2">
        <f>+AQ63</f>
        <v>133</v>
      </c>
      <c r="R63" s="2">
        <f>COUNT(E63:P63)</f>
        <v>8</v>
      </c>
      <c r="S63" s="2">
        <f>SUM(E63:P63)</f>
        <v>133</v>
      </c>
      <c r="T63" s="2">
        <f>COUNTIF(E63:P63,"W")</f>
        <v>2</v>
      </c>
      <c r="U63">
        <f>SUM(V63:AE63)</f>
        <v>8</v>
      </c>
      <c r="V63">
        <f>COUNTIF($E63:$P63,$V$57)</f>
        <v>0</v>
      </c>
      <c r="W63">
        <f>COUNTIF($E63:$P63,$W$57)</f>
        <v>0</v>
      </c>
      <c r="X63">
        <f>COUNTIF($E63:$P63,$X$57)</f>
        <v>1</v>
      </c>
      <c r="Y63">
        <f>COUNTIF($E63:$P63,$Y$57)</f>
        <v>3</v>
      </c>
      <c r="Z63">
        <f>COUNTIF($E63:$P63,$Z$57)</f>
        <v>1</v>
      </c>
      <c r="AA63">
        <f>COUNTIF($E63:$P63,$AA$57)</f>
        <v>1</v>
      </c>
      <c r="AB63">
        <f>COUNTIF($E63:$P63,$AB$57)</f>
        <v>1</v>
      </c>
      <c r="AC63">
        <f>COUNTIF($E63:$P63,$AC$57)</f>
        <v>1</v>
      </c>
      <c r="AD63">
        <f>COUNTIF($E63:$P63,$AD$57)</f>
        <v>0</v>
      </c>
      <c r="AE63">
        <f>COUNTIF($E63:$P63,$AE$57)</f>
        <v>0</v>
      </c>
      <c r="AG63" s="1">
        <f>IF(V63&lt;9,+V63,8)</f>
        <v>0</v>
      </c>
      <c r="AH63" s="1">
        <f>IF((V63+W63)&lt;9,(+W63),8-AG63)</f>
        <v>0</v>
      </c>
      <c r="AI63" s="1">
        <f t="shared" ref="AI63" si="209">IF((+V63+W63+X63)&lt;9,+X63,8-(AG63+AH63))</f>
        <v>1</v>
      </c>
      <c r="AJ63" s="1">
        <f>IF((V63+W63+X63+Y63)&lt;9,Y63,8-(AG63+AH63+AI63))</f>
        <v>3</v>
      </c>
      <c r="AK63" s="29">
        <f>IF((V63+W63+X63+Y63+Z63)&lt;9,Z63,8-(AG63+AH63+AI63+AJ63))</f>
        <v>1</v>
      </c>
      <c r="AL63" s="29">
        <f>IF((V63+W63+X63+Y63+Z63+AA63)&lt;9,AA63,8-(AG63+AH63+AI63+AJ63+AK63))</f>
        <v>1</v>
      </c>
      <c r="AM63" s="29">
        <f>IF((V63+W63+X63+Y63+Z63+AA63+AB63)&lt;9,AB63,8-(AG63+AH63+AI63+AJ63+AK63+AL63))</f>
        <v>1</v>
      </c>
      <c r="AN63" s="29">
        <f>IF((V63+W63+X63+Y63+Z63+AA63+AB63+AC63)&lt;9,AC63,8-(AG63+AH63+AI63+AJ63+AK63+AL63+AM63))</f>
        <v>1</v>
      </c>
      <c r="AO63" s="29">
        <f>IF((V63+W63+X63+Y63+Z63+AA63+AB63+AC63+AD63)&lt;9,AD63,8-(AG63+AH63+AI63+AJ63+AK63+AL63+AM63+AN63))</f>
        <v>0</v>
      </c>
      <c r="AP63" s="29">
        <f>IF((V63+W63+X63+Y63+Z63+AA63+AB63+AC63+AD63+AE63)&lt;9,AE63,8-(AG63+AH63+AI63+AJ63+AK63+AL63+AM63+AN63+AO63))</f>
        <v>0</v>
      </c>
      <c r="AQ63" s="31">
        <f>SUM(AR63:BA63)</f>
        <v>133</v>
      </c>
      <c r="AR63">
        <f>+AG63*AR$57</f>
        <v>0</v>
      </c>
      <c r="AS63">
        <f t="shared" si="200"/>
        <v>0</v>
      </c>
      <c r="AT63">
        <f t="shared" si="201"/>
        <v>21</v>
      </c>
      <c r="AU63">
        <f t="shared" si="202"/>
        <v>54</v>
      </c>
      <c r="AV63">
        <f t="shared" si="203"/>
        <v>16</v>
      </c>
      <c r="AW63">
        <f t="shared" si="204"/>
        <v>15</v>
      </c>
      <c r="AX63">
        <f t="shared" si="205"/>
        <v>14</v>
      </c>
      <c r="AY63">
        <f t="shared" si="206"/>
        <v>13</v>
      </c>
      <c r="AZ63">
        <f t="shared" si="207"/>
        <v>0</v>
      </c>
      <c r="BA63">
        <f t="shared" si="208"/>
        <v>0</v>
      </c>
    </row>
    <row r="64" spans="1:53" x14ac:dyDescent="0.25">
      <c r="A64" t="str">
        <f t="shared" si="175"/>
        <v>KneppJason</v>
      </c>
      <c r="B64" t="s">
        <v>29</v>
      </c>
      <c r="C64" t="s">
        <v>59</v>
      </c>
      <c r="D64" t="s">
        <v>27</v>
      </c>
      <c r="E64" s="2">
        <v>18</v>
      </c>
      <c r="F64" s="2" t="s">
        <v>166</v>
      </c>
      <c r="G64" s="2" t="s">
        <v>166</v>
      </c>
      <c r="H64" s="2">
        <v>18</v>
      </c>
      <c r="I64" s="2" t="s">
        <v>161</v>
      </c>
      <c r="J64" s="2" t="s">
        <v>161</v>
      </c>
      <c r="K64" s="2">
        <v>25</v>
      </c>
      <c r="L64" s="2" t="s">
        <v>166</v>
      </c>
      <c r="M64" s="2" t="s">
        <v>166</v>
      </c>
      <c r="N64" s="2">
        <v>18</v>
      </c>
      <c r="O64" s="2">
        <v>25</v>
      </c>
      <c r="P64" s="2" t="s">
        <v>166</v>
      </c>
      <c r="Q64" s="2">
        <f>+AQ64</f>
        <v>104</v>
      </c>
      <c r="R64" s="2">
        <f>COUNT(E64:P64)</f>
        <v>5</v>
      </c>
      <c r="S64" s="2">
        <f>SUM(E64:P64)</f>
        <v>104</v>
      </c>
      <c r="T64" s="2">
        <f>COUNTIF(E64:P64,"W")</f>
        <v>2</v>
      </c>
      <c r="U64">
        <f t="shared" si="178"/>
        <v>5</v>
      </c>
      <c r="V64">
        <f t="shared" si="179"/>
        <v>0</v>
      </c>
      <c r="W64">
        <f t="shared" si="180"/>
        <v>2</v>
      </c>
      <c r="X64">
        <f t="shared" si="181"/>
        <v>0</v>
      </c>
      <c r="Y64">
        <f t="shared" si="182"/>
        <v>3</v>
      </c>
      <c r="Z64">
        <f t="shared" si="183"/>
        <v>0</v>
      </c>
      <c r="AA64">
        <f t="shared" si="184"/>
        <v>0</v>
      </c>
      <c r="AB64">
        <f t="shared" si="185"/>
        <v>0</v>
      </c>
      <c r="AC64">
        <f t="shared" si="186"/>
        <v>0</v>
      </c>
      <c r="AD64">
        <f t="shared" si="187"/>
        <v>0</v>
      </c>
      <c r="AE64">
        <f t="shared" si="188"/>
        <v>0</v>
      </c>
      <c r="AG64" s="1">
        <f t="shared" si="189"/>
        <v>0</v>
      </c>
      <c r="AH64" s="1">
        <f t="shared" si="190"/>
        <v>2</v>
      </c>
      <c r="AI64" s="1">
        <f t="shared" si="176"/>
        <v>0</v>
      </c>
      <c r="AJ64" s="1">
        <f t="shared" si="191"/>
        <v>3</v>
      </c>
      <c r="AK64" s="1">
        <f t="shared" si="192"/>
        <v>0</v>
      </c>
      <c r="AL64" s="29">
        <f t="shared" si="193"/>
        <v>0</v>
      </c>
      <c r="AM64" s="29">
        <f t="shared" si="194"/>
        <v>0</v>
      </c>
      <c r="AN64" s="29">
        <f t="shared" si="195"/>
        <v>0</v>
      </c>
      <c r="AO64" s="29">
        <f t="shared" si="196"/>
        <v>0</v>
      </c>
      <c r="AP64" s="29">
        <f t="shared" si="197"/>
        <v>0</v>
      </c>
      <c r="AQ64" s="31">
        <f t="shared" si="198"/>
        <v>104</v>
      </c>
      <c r="AR64">
        <f t="shared" si="199"/>
        <v>0</v>
      </c>
      <c r="AS64">
        <f t="shared" si="200"/>
        <v>50</v>
      </c>
      <c r="AT64">
        <f t="shared" si="201"/>
        <v>0</v>
      </c>
      <c r="AU64">
        <f t="shared" si="202"/>
        <v>54</v>
      </c>
      <c r="AV64">
        <f t="shared" si="203"/>
        <v>0</v>
      </c>
      <c r="AW64">
        <f t="shared" si="204"/>
        <v>0</v>
      </c>
      <c r="AX64">
        <f t="shared" si="205"/>
        <v>0</v>
      </c>
      <c r="AY64">
        <f t="shared" si="206"/>
        <v>0</v>
      </c>
      <c r="AZ64">
        <f t="shared" si="207"/>
        <v>0</v>
      </c>
      <c r="BA64">
        <f t="shared" si="208"/>
        <v>0</v>
      </c>
    </row>
    <row r="65" spans="1:53" x14ac:dyDescent="0.25">
      <c r="A65" t="str">
        <f t="shared" si="175"/>
        <v>HufnagelTrenton</v>
      </c>
      <c r="B65" t="s">
        <v>179</v>
      </c>
      <c r="C65" t="s">
        <v>180</v>
      </c>
      <c r="D65" t="s">
        <v>173</v>
      </c>
      <c r="E65" s="2" t="s">
        <v>161</v>
      </c>
      <c r="F65" s="2">
        <v>16</v>
      </c>
      <c r="G65" s="2">
        <v>25</v>
      </c>
      <c r="H65" s="2" t="s">
        <v>166</v>
      </c>
      <c r="I65" s="2" t="s">
        <v>166</v>
      </c>
      <c r="J65" s="2" t="s">
        <v>166</v>
      </c>
      <c r="K65" s="2" t="s">
        <v>166</v>
      </c>
      <c r="L65" s="2" t="s">
        <v>166</v>
      </c>
      <c r="M65" s="2" t="s">
        <v>166</v>
      </c>
      <c r="N65" s="2">
        <v>21</v>
      </c>
      <c r="O65" s="2">
        <v>21</v>
      </c>
      <c r="P65" s="2" t="s">
        <v>161</v>
      </c>
      <c r="Q65" s="2">
        <f>+AQ65</f>
        <v>83</v>
      </c>
      <c r="R65" s="2">
        <f>COUNT(E65:P65)</f>
        <v>4</v>
      </c>
      <c r="S65" s="2">
        <f>SUM(E65:P65)</f>
        <v>83</v>
      </c>
      <c r="T65" s="2">
        <f>COUNTIF(E65:P65,"W")</f>
        <v>2</v>
      </c>
      <c r="U65">
        <f t="shared" si="178"/>
        <v>4</v>
      </c>
      <c r="V65">
        <f t="shared" si="179"/>
        <v>0</v>
      </c>
      <c r="W65">
        <f t="shared" si="180"/>
        <v>1</v>
      </c>
      <c r="X65">
        <f t="shared" si="181"/>
        <v>2</v>
      </c>
      <c r="Y65">
        <f t="shared" si="182"/>
        <v>0</v>
      </c>
      <c r="Z65">
        <f t="shared" si="183"/>
        <v>1</v>
      </c>
      <c r="AA65">
        <f t="shared" si="184"/>
        <v>0</v>
      </c>
      <c r="AB65">
        <f t="shared" si="185"/>
        <v>0</v>
      </c>
      <c r="AC65">
        <f t="shared" si="186"/>
        <v>0</v>
      </c>
      <c r="AD65">
        <f t="shared" si="187"/>
        <v>0</v>
      </c>
      <c r="AE65">
        <f t="shared" si="188"/>
        <v>0</v>
      </c>
      <c r="AG65" s="1">
        <f t="shared" si="189"/>
        <v>0</v>
      </c>
      <c r="AH65" s="1">
        <f t="shared" si="190"/>
        <v>1</v>
      </c>
      <c r="AI65" s="1">
        <f t="shared" si="176"/>
        <v>2</v>
      </c>
      <c r="AJ65" s="1">
        <f t="shared" si="191"/>
        <v>0</v>
      </c>
      <c r="AK65" s="1">
        <f t="shared" si="192"/>
        <v>1</v>
      </c>
      <c r="AL65" s="29">
        <f t="shared" si="193"/>
        <v>0</v>
      </c>
      <c r="AM65" s="29">
        <f t="shared" si="194"/>
        <v>0</v>
      </c>
      <c r="AN65" s="29">
        <f t="shared" si="195"/>
        <v>0</v>
      </c>
      <c r="AO65" s="29">
        <f t="shared" si="196"/>
        <v>0</v>
      </c>
      <c r="AP65" s="29">
        <f t="shared" si="197"/>
        <v>0</v>
      </c>
      <c r="AQ65" s="31">
        <f t="shared" si="198"/>
        <v>83</v>
      </c>
      <c r="AR65">
        <f t="shared" si="199"/>
        <v>0</v>
      </c>
      <c r="AS65">
        <f t="shared" si="200"/>
        <v>25</v>
      </c>
      <c r="AT65">
        <f t="shared" si="201"/>
        <v>42</v>
      </c>
      <c r="AU65">
        <f t="shared" si="202"/>
        <v>0</v>
      </c>
      <c r="AV65">
        <f t="shared" si="203"/>
        <v>16</v>
      </c>
      <c r="AW65">
        <f t="shared" si="204"/>
        <v>0</v>
      </c>
      <c r="AX65">
        <f t="shared" si="205"/>
        <v>0</v>
      </c>
      <c r="AY65">
        <f t="shared" si="206"/>
        <v>0</v>
      </c>
      <c r="AZ65">
        <f t="shared" si="207"/>
        <v>0</v>
      </c>
      <c r="BA65">
        <f t="shared" si="208"/>
        <v>0</v>
      </c>
    </row>
    <row r="66" spans="1:53" x14ac:dyDescent="0.25">
      <c r="A66" t="str">
        <f t="shared" si="175"/>
        <v>BondesonBryan</v>
      </c>
      <c r="B66" t="s">
        <v>174</v>
      </c>
      <c r="C66" t="s">
        <v>175</v>
      </c>
      <c r="D66" t="s">
        <v>173</v>
      </c>
      <c r="E66" s="2" t="s">
        <v>161</v>
      </c>
      <c r="F66" s="2" t="s">
        <v>166</v>
      </c>
      <c r="G66" s="2" t="s">
        <v>166</v>
      </c>
      <c r="H66" s="2" t="s">
        <v>166</v>
      </c>
      <c r="I66" s="2">
        <v>25</v>
      </c>
      <c r="J66" s="2">
        <v>25</v>
      </c>
      <c r="K66" s="2" t="s">
        <v>166</v>
      </c>
      <c r="L66" s="2" t="s">
        <v>166</v>
      </c>
      <c r="M66" s="2" t="s">
        <v>166</v>
      </c>
      <c r="N66" s="2" t="s">
        <v>52</v>
      </c>
      <c r="O66" s="2" t="s">
        <v>286</v>
      </c>
      <c r="P66" s="2" t="s">
        <v>161</v>
      </c>
      <c r="Q66" s="2">
        <f>+AQ66</f>
        <v>50</v>
      </c>
      <c r="R66" s="2">
        <f>COUNT(E66:P66)</f>
        <v>2</v>
      </c>
      <c r="S66" s="2">
        <f>SUM(E66:P66)</f>
        <v>50</v>
      </c>
      <c r="T66" s="2">
        <f>COUNTIF(E66:P66,"W")</f>
        <v>2</v>
      </c>
      <c r="U66">
        <f t="shared" si="178"/>
        <v>2</v>
      </c>
      <c r="V66">
        <f t="shared" si="179"/>
        <v>0</v>
      </c>
      <c r="W66">
        <f t="shared" si="180"/>
        <v>2</v>
      </c>
      <c r="X66">
        <f t="shared" si="181"/>
        <v>0</v>
      </c>
      <c r="Y66">
        <f t="shared" si="182"/>
        <v>0</v>
      </c>
      <c r="Z66">
        <f t="shared" si="183"/>
        <v>0</v>
      </c>
      <c r="AA66">
        <f t="shared" si="184"/>
        <v>0</v>
      </c>
      <c r="AB66">
        <f t="shared" si="185"/>
        <v>0</v>
      </c>
      <c r="AC66">
        <f t="shared" si="186"/>
        <v>0</v>
      </c>
      <c r="AD66">
        <f t="shared" si="187"/>
        <v>0</v>
      </c>
      <c r="AE66">
        <f t="shared" si="188"/>
        <v>0</v>
      </c>
      <c r="AG66" s="1">
        <f t="shared" si="189"/>
        <v>0</v>
      </c>
      <c r="AH66" s="1">
        <f t="shared" si="190"/>
        <v>2</v>
      </c>
      <c r="AI66" s="1">
        <f t="shared" si="176"/>
        <v>0</v>
      </c>
      <c r="AJ66" s="1">
        <f t="shared" si="191"/>
        <v>0</v>
      </c>
      <c r="AK66" s="1">
        <f t="shared" si="192"/>
        <v>0</v>
      </c>
      <c r="AL66" s="29">
        <f t="shared" si="193"/>
        <v>0</v>
      </c>
      <c r="AM66" s="29">
        <f t="shared" si="194"/>
        <v>0</v>
      </c>
      <c r="AN66" s="29">
        <f t="shared" si="195"/>
        <v>0</v>
      </c>
      <c r="AO66" s="29">
        <f t="shared" si="196"/>
        <v>0</v>
      </c>
      <c r="AP66" s="29">
        <f t="shared" si="197"/>
        <v>0</v>
      </c>
      <c r="AQ66" s="31">
        <f t="shared" si="198"/>
        <v>50</v>
      </c>
      <c r="AR66">
        <f t="shared" si="199"/>
        <v>0</v>
      </c>
      <c r="AS66">
        <f t="shared" si="200"/>
        <v>50</v>
      </c>
      <c r="AT66">
        <f t="shared" si="201"/>
        <v>0</v>
      </c>
      <c r="AU66">
        <f t="shared" si="202"/>
        <v>0</v>
      </c>
      <c r="AV66">
        <f t="shared" si="203"/>
        <v>0</v>
      </c>
      <c r="AW66">
        <f t="shared" si="204"/>
        <v>0</v>
      </c>
      <c r="AX66">
        <f t="shared" si="205"/>
        <v>0</v>
      </c>
      <c r="AY66">
        <f t="shared" si="206"/>
        <v>0</v>
      </c>
      <c r="AZ66">
        <f t="shared" si="207"/>
        <v>0</v>
      </c>
      <c r="BA66">
        <f t="shared" si="208"/>
        <v>0</v>
      </c>
    </row>
    <row r="67" spans="1:53" x14ac:dyDescent="0.25">
      <c r="A67" t="str">
        <f t="shared" si="175"/>
        <v>JuifTravis</v>
      </c>
      <c r="B67" t="s">
        <v>42</v>
      </c>
      <c r="C67" t="s">
        <v>43</v>
      </c>
      <c r="D67" t="s">
        <v>27</v>
      </c>
      <c r="E67" s="2" t="s">
        <v>52</v>
      </c>
      <c r="F67" s="2" t="s">
        <v>166</v>
      </c>
      <c r="G67" s="2">
        <v>21</v>
      </c>
      <c r="H67" s="2">
        <v>21</v>
      </c>
      <c r="I67" s="2" t="s">
        <v>161</v>
      </c>
      <c r="J67" s="2" t="s">
        <v>161</v>
      </c>
      <c r="K67" s="2" t="s">
        <v>166</v>
      </c>
      <c r="L67" s="2" t="s">
        <v>166</v>
      </c>
      <c r="M67" s="2" t="s">
        <v>166</v>
      </c>
      <c r="N67" s="2" t="s">
        <v>166</v>
      </c>
      <c r="O67" s="2" t="s">
        <v>166</v>
      </c>
      <c r="P67" s="2" t="s">
        <v>291</v>
      </c>
      <c r="Q67" s="2">
        <f>+AQ67</f>
        <v>42</v>
      </c>
      <c r="R67" s="2">
        <f>COUNT(E67:P67)</f>
        <v>2</v>
      </c>
      <c r="S67" s="2">
        <f>SUM(E67:P67)</f>
        <v>42</v>
      </c>
      <c r="T67" s="2">
        <f>COUNTIF(E67:P67,"W")</f>
        <v>2</v>
      </c>
      <c r="U67">
        <f t="shared" si="178"/>
        <v>2</v>
      </c>
      <c r="V67">
        <f t="shared" si="179"/>
        <v>0</v>
      </c>
      <c r="W67">
        <f t="shared" si="180"/>
        <v>0</v>
      </c>
      <c r="X67">
        <f t="shared" si="181"/>
        <v>2</v>
      </c>
      <c r="Y67">
        <f t="shared" si="182"/>
        <v>0</v>
      </c>
      <c r="Z67">
        <f t="shared" si="183"/>
        <v>0</v>
      </c>
      <c r="AA67">
        <f t="shared" si="184"/>
        <v>0</v>
      </c>
      <c r="AB67">
        <f t="shared" si="185"/>
        <v>0</v>
      </c>
      <c r="AC67">
        <f t="shared" si="186"/>
        <v>0</v>
      </c>
      <c r="AD67">
        <f t="shared" si="187"/>
        <v>0</v>
      </c>
      <c r="AE67">
        <f t="shared" si="188"/>
        <v>0</v>
      </c>
      <c r="AG67" s="1">
        <f t="shared" si="189"/>
        <v>0</v>
      </c>
      <c r="AH67" s="1">
        <f t="shared" si="190"/>
        <v>0</v>
      </c>
      <c r="AI67" s="1">
        <f t="shared" si="176"/>
        <v>2</v>
      </c>
      <c r="AJ67" s="1">
        <f t="shared" si="191"/>
        <v>0</v>
      </c>
      <c r="AK67" s="1">
        <f t="shared" si="192"/>
        <v>0</v>
      </c>
      <c r="AL67" s="29">
        <f t="shared" si="193"/>
        <v>0</v>
      </c>
      <c r="AM67" s="29">
        <f t="shared" si="194"/>
        <v>0</v>
      </c>
      <c r="AN67" s="29">
        <f t="shared" si="195"/>
        <v>0</v>
      </c>
      <c r="AO67" s="29">
        <f t="shared" si="196"/>
        <v>0</v>
      </c>
      <c r="AP67" s="29">
        <f t="shared" si="197"/>
        <v>0</v>
      </c>
      <c r="AQ67" s="31">
        <f t="shared" si="198"/>
        <v>42</v>
      </c>
      <c r="AR67">
        <f t="shared" si="199"/>
        <v>0</v>
      </c>
      <c r="AS67">
        <f t="shared" si="200"/>
        <v>0</v>
      </c>
      <c r="AT67">
        <f t="shared" si="201"/>
        <v>42</v>
      </c>
      <c r="AU67">
        <f t="shared" si="202"/>
        <v>0</v>
      </c>
      <c r="AV67">
        <f t="shared" si="203"/>
        <v>0</v>
      </c>
      <c r="AW67">
        <f t="shared" si="204"/>
        <v>0</v>
      </c>
      <c r="AX67">
        <f t="shared" si="205"/>
        <v>0</v>
      </c>
      <c r="AY67">
        <f t="shared" si="206"/>
        <v>0</v>
      </c>
      <c r="AZ67">
        <f t="shared" si="207"/>
        <v>0</v>
      </c>
      <c r="BA67">
        <f t="shared" si="208"/>
        <v>0</v>
      </c>
    </row>
    <row r="68" spans="1:53" x14ac:dyDescent="0.25">
      <c r="A68" t="str">
        <f t="shared" si="175"/>
        <v>KerrDevin</v>
      </c>
      <c r="B68" t="s">
        <v>30</v>
      </c>
      <c r="C68" t="s">
        <v>200</v>
      </c>
      <c r="D68" t="s">
        <v>151</v>
      </c>
      <c r="E68" s="2" t="s">
        <v>166</v>
      </c>
      <c r="F68" s="2" t="s">
        <v>166</v>
      </c>
      <c r="G68" s="2" t="s">
        <v>166</v>
      </c>
      <c r="H68" s="2" t="s">
        <v>166</v>
      </c>
      <c r="I68" s="2" t="s">
        <v>236</v>
      </c>
      <c r="J68" s="2">
        <v>21</v>
      </c>
      <c r="K68" s="2" t="s">
        <v>161</v>
      </c>
      <c r="L68" s="2" t="s">
        <v>166</v>
      </c>
      <c r="M68" s="2" t="s">
        <v>161</v>
      </c>
      <c r="N68" s="2" t="s">
        <v>166</v>
      </c>
      <c r="O68" s="2">
        <v>14</v>
      </c>
      <c r="P68" s="2" t="s">
        <v>166</v>
      </c>
      <c r="Q68" s="2">
        <f>+AQ68</f>
        <v>35</v>
      </c>
      <c r="R68" s="2">
        <f>COUNT(E68:P68)</f>
        <v>2</v>
      </c>
      <c r="S68" s="2">
        <f>SUM(E68:P68)</f>
        <v>35</v>
      </c>
      <c r="T68" s="2">
        <f>COUNTIF(E68:P68,"W")</f>
        <v>2</v>
      </c>
      <c r="U68">
        <f t="shared" ref="U68" si="210">SUM(V68:AE68)</f>
        <v>2</v>
      </c>
      <c r="V68">
        <f t="shared" si="179"/>
        <v>0</v>
      </c>
      <c r="W68">
        <f t="shared" si="180"/>
        <v>0</v>
      </c>
      <c r="X68">
        <f t="shared" si="181"/>
        <v>1</v>
      </c>
      <c r="Y68">
        <f t="shared" si="182"/>
        <v>0</v>
      </c>
      <c r="Z68">
        <f t="shared" si="183"/>
        <v>0</v>
      </c>
      <c r="AA68">
        <f t="shared" si="184"/>
        <v>0</v>
      </c>
      <c r="AB68">
        <f t="shared" si="185"/>
        <v>1</v>
      </c>
      <c r="AC68">
        <f t="shared" si="186"/>
        <v>0</v>
      </c>
      <c r="AD68">
        <f t="shared" si="187"/>
        <v>0</v>
      </c>
      <c r="AE68">
        <f t="shared" si="188"/>
        <v>0</v>
      </c>
      <c r="AG68" s="1">
        <f t="shared" ref="AG68" si="211">IF(V68&lt;9,+V68,8)</f>
        <v>0</v>
      </c>
      <c r="AH68" s="1">
        <f t="shared" ref="AH68" si="212">IF((V68+W68)&lt;9,(+W68),8-AG68)</f>
        <v>0</v>
      </c>
      <c r="AI68" s="1">
        <f t="shared" ref="AI68" si="213">IF((+V68+W68+X68)&lt;9,+X68,8-(AG68+AH68))</f>
        <v>1</v>
      </c>
      <c r="AJ68" s="1">
        <f t="shared" ref="AJ68" si="214">IF((V68+W68+X68+Y68)&lt;9,Y68,8-(AG68+AH68+AI68))</f>
        <v>0</v>
      </c>
      <c r="AK68" s="1">
        <f t="shared" ref="AK68" si="215">IF((V68+W68+X68+Y68+Z68)&lt;9,Z68,8-(AG68+AH68+AI68+AJ68))</f>
        <v>0</v>
      </c>
      <c r="AL68" s="29">
        <f t="shared" ref="AL68" si="216">IF((V68+W68+X68+Y68+Z68+AA68)&lt;9,AA68,8-(AG68+AH68+AI68+AJ68+AK68))</f>
        <v>0</v>
      </c>
      <c r="AM68" s="29">
        <f t="shared" ref="AM68" si="217">IF((V68+W68+X68+Y68+Z68+AA68+AB68)&lt;9,AB68,8-(AG68+AH68+AI68+AJ68+AK68+AL68))</f>
        <v>1</v>
      </c>
      <c r="AN68" s="29">
        <f t="shared" ref="AN68" si="218">IF((V68+W68+X68+Y68+Z68+AA68+AB68+AC68)&lt;9,AC68,8-(AG68+AH68+AI68+AJ68+AK68+AL68+AM68))</f>
        <v>0</v>
      </c>
      <c r="AO68" s="29">
        <f t="shared" ref="AO68" si="219">IF((V68+W68+X68+Y68+Z68+AA68+AB68+AC68+AD68)&lt;9,AD68,8-(AG68+AH68+AI68+AJ68+AK68+AL68+AM68+AN68))</f>
        <v>0</v>
      </c>
      <c r="AP68" s="29">
        <f t="shared" ref="AP68" si="220">IF((V68+W68+X68+Y68+Z68+AA68+AB68+AC68+AD68+AE68)&lt;9,AE68,8-(AG68+AH68+AI68+AJ68+AK68+AL68+AM68+AN68+AO68))</f>
        <v>0</v>
      </c>
      <c r="AQ68" s="31">
        <f t="shared" ref="AQ68" si="221">SUM(AR68:BA68)</f>
        <v>35</v>
      </c>
      <c r="AR68">
        <f t="shared" ref="AR68" si="222">+AG68*AR$57</f>
        <v>0</v>
      </c>
      <c r="AS68">
        <f t="shared" ref="AS68" si="223">+AH68*AS$57</f>
        <v>0</v>
      </c>
      <c r="AT68">
        <f t="shared" ref="AT68" si="224">+AI68*AT$57</f>
        <v>21</v>
      </c>
      <c r="AU68">
        <f t="shared" ref="AU68" si="225">+AJ68*AU$57</f>
        <v>0</v>
      </c>
      <c r="AV68">
        <f t="shared" ref="AV68" si="226">+AK68*AV$57</f>
        <v>0</v>
      </c>
      <c r="AW68">
        <f t="shared" ref="AW68" si="227">+AL68*AW$57</f>
        <v>0</v>
      </c>
      <c r="AX68">
        <f t="shared" ref="AX68" si="228">+AM68*AX$57</f>
        <v>14</v>
      </c>
      <c r="AY68">
        <f t="shared" ref="AY68" si="229">+AN68*AY$57</f>
        <v>0</v>
      </c>
      <c r="AZ68">
        <f t="shared" ref="AZ68" si="230">+AO68*AZ$57</f>
        <v>0</v>
      </c>
      <c r="BA68">
        <f t="shared" ref="BA68" si="231">+AP68*BA$57</f>
        <v>0</v>
      </c>
    </row>
    <row r="69" spans="1:53" x14ac:dyDescent="0.25">
      <c r="A69" t="str">
        <f t="shared" si="175"/>
        <v>SargentCory</v>
      </c>
      <c r="B69" t="s">
        <v>181</v>
      </c>
      <c r="C69" t="s">
        <v>38</v>
      </c>
      <c r="D69" t="s">
        <v>27</v>
      </c>
      <c r="E69" s="2" t="s">
        <v>166</v>
      </c>
      <c r="F69" s="2" t="s">
        <v>166</v>
      </c>
      <c r="G69" s="2" t="s">
        <v>166</v>
      </c>
      <c r="H69" s="2">
        <v>13</v>
      </c>
      <c r="I69" s="2" t="s">
        <v>161</v>
      </c>
      <c r="J69" s="2" t="s">
        <v>161</v>
      </c>
      <c r="K69" s="2" t="s">
        <v>166</v>
      </c>
      <c r="L69" s="2">
        <v>21</v>
      </c>
      <c r="M69" s="2" t="s">
        <v>166</v>
      </c>
      <c r="N69" s="2" t="s">
        <v>236</v>
      </c>
      <c r="O69" s="2" t="s">
        <v>166</v>
      </c>
      <c r="P69" s="2" t="s">
        <v>166</v>
      </c>
      <c r="Q69" s="2">
        <f>+AQ69</f>
        <v>34</v>
      </c>
      <c r="R69" s="2">
        <f>COUNT(E69:P69)</f>
        <v>2</v>
      </c>
      <c r="S69" s="2">
        <f>SUM(E69:P69)</f>
        <v>34</v>
      </c>
      <c r="T69" s="2">
        <f>COUNTIF(E69:P69,"W")</f>
        <v>2</v>
      </c>
      <c r="U69">
        <f t="shared" si="178"/>
        <v>2</v>
      </c>
      <c r="V69">
        <f t="shared" si="179"/>
        <v>0</v>
      </c>
      <c r="W69">
        <f t="shared" si="180"/>
        <v>0</v>
      </c>
      <c r="X69">
        <f t="shared" si="181"/>
        <v>1</v>
      </c>
      <c r="Y69">
        <f t="shared" si="182"/>
        <v>0</v>
      </c>
      <c r="Z69">
        <f t="shared" si="183"/>
        <v>0</v>
      </c>
      <c r="AA69">
        <f t="shared" si="184"/>
        <v>0</v>
      </c>
      <c r="AB69">
        <f t="shared" si="185"/>
        <v>0</v>
      </c>
      <c r="AC69">
        <f t="shared" si="186"/>
        <v>1</v>
      </c>
      <c r="AD69">
        <f t="shared" si="187"/>
        <v>0</v>
      </c>
      <c r="AE69">
        <f t="shared" si="188"/>
        <v>0</v>
      </c>
      <c r="AG69" s="1">
        <f t="shared" si="189"/>
        <v>0</v>
      </c>
      <c r="AH69" s="1">
        <f t="shared" si="190"/>
        <v>0</v>
      </c>
      <c r="AI69" s="1">
        <f t="shared" si="176"/>
        <v>1</v>
      </c>
      <c r="AJ69" s="1">
        <f t="shared" si="191"/>
        <v>0</v>
      </c>
      <c r="AK69" s="29">
        <f t="shared" si="192"/>
        <v>0</v>
      </c>
      <c r="AL69" s="29">
        <f t="shared" si="193"/>
        <v>0</v>
      </c>
      <c r="AM69" s="29">
        <f t="shared" si="194"/>
        <v>0</v>
      </c>
      <c r="AN69" s="29">
        <f t="shared" si="195"/>
        <v>1</v>
      </c>
      <c r="AO69" s="29">
        <f t="shared" si="196"/>
        <v>0</v>
      </c>
      <c r="AP69" s="29">
        <f t="shared" si="197"/>
        <v>0</v>
      </c>
      <c r="AQ69" s="31">
        <f t="shared" si="198"/>
        <v>34</v>
      </c>
      <c r="AR69">
        <f t="shared" si="199"/>
        <v>0</v>
      </c>
      <c r="AS69">
        <f t="shared" si="200"/>
        <v>0</v>
      </c>
      <c r="AT69">
        <f t="shared" si="201"/>
        <v>21</v>
      </c>
      <c r="AU69">
        <f t="shared" si="202"/>
        <v>0</v>
      </c>
      <c r="AV69">
        <f t="shared" si="203"/>
        <v>0</v>
      </c>
      <c r="AW69">
        <f t="shared" si="204"/>
        <v>0</v>
      </c>
      <c r="AX69">
        <f t="shared" si="205"/>
        <v>0</v>
      </c>
      <c r="AY69">
        <f t="shared" si="206"/>
        <v>13</v>
      </c>
      <c r="AZ69">
        <f t="shared" si="207"/>
        <v>0</v>
      </c>
      <c r="BA69">
        <f t="shared" si="208"/>
        <v>0</v>
      </c>
    </row>
    <row r="70" spans="1:53" x14ac:dyDescent="0.25">
      <c r="A70" t="str">
        <f t="shared" si="175"/>
        <v>VanDiepenbosMark</v>
      </c>
      <c r="B70" t="s">
        <v>232</v>
      </c>
      <c r="C70" t="s">
        <v>233</v>
      </c>
      <c r="D70" t="s">
        <v>27</v>
      </c>
      <c r="E70" s="2" t="s">
        <v>52</v>
      </c>
      <c r="F70" s="2">
        <v>21</v>
      </c>
      <c r="G70" s="2" t="s">
        <v>166</v>
      </c>
      <c r="H70" s="2" t="s">
        <v>166</v>
      </c>
      <c r="I70" s="2" t="s">
        <v>161</v>
      </c>
      <c r="J70" s="2" t="s">
        <v>161</v>
      </c>
      <c r="K70" s="2" t="s">
        <v>166</v>
      </c>
      <c r="L70" s="2" t="s">
        <v>166</v>
      </c>
      <c r="M70" s="2" t="s">
        <v>166</v>
      </c>
      <c r="N70" s="2" t="s">
        <v>166</v>
      </c>
      <c r="O70" s="2" t="s">
        <v>166</v>
      </c>
      <c r="P70" s="2" t="s">
        <v>166</v>
      </c>
      <c r="Q70" s="2">
        <f>+AQ70</f>
        <v>21</v>
      </c>
      <c r="R70" s="2">
        <f>COUNT(E70:P70)</f>
        <v>1</v>
      </c>
      <c r="S70" s="2">
        <f>SUM(E70:P70)</f>
        <v>21</v>
      </c>
      <c r="T70" s="2">
        <f>COUNTIF(E70:P70,"W")</f>
        <v>2</v>
      </c>
      <c r="U70">
        <f t="shared" ref="U70:U72" si="232">SUM(V70:AE70)</f>
        <v>1</v>
      </c>
      <c r="V70">
        <f t="shared" si="179"/>
        <v>0</v>
      </c>
      <c r="W70">
        <f t="shared" si="180"/>
        <v>0</v>
      </c>
      <c r="X70">
        <f t="shared" si="181"/>
        <v>1</v>
      </c>
      <c r="Y70">
        <f t="shared" si="182"/>
        <v>0</v>
      </c>
      <c r="Z70">
        <f t="shared" si="183"/>
        <v>0</v>
      </c>
      <c r="AA70">
        <f t="shared" si="184"/>
        <v>0</v>
      </c>
      <c r="AB70">
        <f t="shared" si="185"/>
        <v>0</v>
      </c>
      <c r="AC70">
        <f t="shared" si="186"/>
        <v>0</v>
      </c>
      <c r="AD70">
        <f t="shared" si="187"/>
        <v>0</v>
      </c>
      <c r="AE70">
        <f t="shared" si="188"/>
        <v>0</v>
      </c>
      <c r="AG70" s="1">
        <f t="shared" ref="AG70:AG72" si="233">IF(V70&lt;9,+V70,8)</f>
        <v>0</v>
      </c>
      <c r="AH70" s="1">
        <f t="shared" ref="AH70:AH72" si="234">IF((V70+W70)&lt;9,(+W70),8-AG70)</f>
        <v>0</v>
      </c>
      <c r="AI70" s="1">
        <f t="shared" ref="AI70:AI72" si="235">IF((+V70+W70+X70)&lt;9,+X70,8-(AG70+AH70))</f>
        <v>1</v>
      </c>
      <c r="AJ70" s="1">
        <f t="shared" ref="AJ70:AJ72" si="236">IF((V70+W70+X70+Y70)&lt;9,Y70,8-(AG70+AH70+AI70))</f>
        <v>0</v>
      </c>
      <c r="AK70" s="29">
        <f t="shared" ref="AK70:AK72" si="237">IF((V70+W70+X70+Y70+Z70)&lt;9,Z70,8-(AG70+AH70+AI70+AJ70))</f>
        <v>0</v>
      </c>
      <c r="AL70" s="29">
        <f t="shared" ref="AL70:AL72" si="238">IF((V70+W70+X70+Y70+Z70+AA70)&lt;9,AA70,8-(AG70+AH70+AI70+AJ70+AK70))</f>
        <v>0</v>
      </c>
      <c r="AM70" s="29">
        <f t="shared" ref="AM70:AM72" si="239">IF((V70+W70+X70+Y70+Z70+AA70+AB70)&lt;9,AB70,8-(AG70+AH70+AI70+AJ70+AK70+AL70))</f>
        <v>0</v>
      </c>
      <c r="AN70" s="29">
        <f t="shared" ref="AN70:AN72" si="240">IF((V70+W70+X70+Y70+Z70+AA70+AB70+AC70)&lt;9,AC70,8-(AG70+AH70+AI70+AJ70+AK70+AL70+AM70))</f>
        <v>0</v>
      </c>
      <c r="AO70" s="29">
        <f t="shared" ref="AO70:AO72" si="241">IF((V70+W70+X70+Y70+Z70+AA70+AB70+AC70+AD70)&lt;9,AD70,8-(AG70+AH70+AI70+AJ70+AK70+AL70+AM70+AN70))</f>
        <v>0</v>
      </c>
      <c r="AP70" s="29">
        <f t="shared" ref="AP70:AP72" si="242">IF((V70+W70+X70+Y70+Z70+AA70+AB70+AC70+AD70+AE70)&lt;9,AE70,8-(AG70+AH70+AI70+AJ70+AK70+AL70+AM70+AN70+AO70))</f>
        <v>0</v>
      </c>
      <c r="AQ70" s="31">
        <f t="shared" ref="AQ70:AQ72" si="243">SUM(AR70:BA70)</f>
        <v>21</v>
      </c>
      <c r="AR70">
        <f t="shared" ref="AR70:AR72" si="244">+AG70*AR$57</f>
        <v>0</v>
      </c>
      <c r="AS70">
        <f t="shared" ref="AS70:AS72" si="245">+AH70*AS$57</f>
        <v>0</v>
      </c>
      <c r="AT70">
        <f t="shared" ref="AT70:AT72" si="246">+AI70*AT$57</f>
        <v>21</v>
      </c>
      <c r="AU70">
        <f t="shared" ref="AU70:AU72" si="247">+AJ70*AU$57</f>
        <v>0</v>
      </c>
      <c r="AV70">
        <f t="shared" ref="AV70:AV72" si="248">+AK70*AV$57</f>
        <v>0</v>
      </c>
      <c r="AW70">
        <f t="shared" ref="AW70:AW72" si="249">+AL70*AW$57</f>
        <v>0</v>
      </c>
      <c r="AX70">
        <f t="shared" ref="AX70:AX72" si="250">+AM70*AX$57</f>
        <v>0</v>
      </c>
      <c r="AY70">
        <f t="shared" ref="AY70:AY72" si="251">+AN70*AY$57</f>
        <v>0</v>
      </c>
      <c r="AZ70">
        <f t="shared" ref="AZ70:AZ72" si="252">+AO70*AZ$57</f>
        <v>0</v>
      </c>
      <c r="BA70">
        <f t="shared" ref="BA70:BA72" si="253">+AP70*BA$57</f>
        <v>0</v>
      </c>
    </row>
    <row r="71" spans="1:53" x14ac:dyDescent="0.25">
      <c r="A71" t="str">
        <f t="shared" si="175"/>
        <v>BennettBrent</v>
      </c>
      <c r="B71" t="s">
        <v>249</v>
      </c>
      <c r="C71" t="s">
        <v>250</v>
      </c>
      <c r="D71" t="s">
        <v>151</v>
      </c>
      <c r="E71" s="2" t="s">
        <v>166</v>
      </c>
      <c r="F71" s="2" t="s">
        <v>166</v>
      </c>
      <c r="G71" s="2">
        <v>18</v>
      </c>
      <c r="H71" s="2" t="s">
        <v>166</v>
      </c>
      <c r="I71" s="2" t="s">
        <v>166</v>
      </c>
      <c r="J71" s="2" t="s">
        <v>166</v>
      </c>
      <c r="K71" s="2" t="s">
        <v>161</v>
      </c>
      <c r="L71" s="2" t="s">
        <v>166</v>
      </c>
      <c r="M71" s="2" t="s">
        <v>161</v>
      </c>
      <c r="N71" s="2" t="s">
        <v>166</v>
      </c>
      <c r="O71" s="2" t="s">
        <v>166</v>
      </c>
      <c r="P71" s="2" t="s">
        <v>166</v>
      </c>
      <c r="Q71" s="2">
        <f>+AQ71</f>
        <v>18</v>
      </c>
      <c r="R71" s="2">
        <f>COUNT(E71:P71)</f>
        <v>1</v>
      </c>
      <c r="S71" s="2">
        <f>SUM(E71:P71)</f>
        <v>18</v>
      </c>
      <c r="T71" s="2">
        <f>COUNTIF(E71:P71,"W")</f>
        <v>2</v>
      </c>
      <c r="U71">
        <f t="shared" ref="U71" si="254">SUM(V71:AE71)</f>
        <v>1</v>
      </c>
      <c r="V71">
        <f t="shared" si="179"/>
        <v>0</v>
      </c>
      <c r="W71">
        <f t="shared" si="180"/>
        <v>0</v>
      </c>
      <c r="X71">
        <f t="shared" si="181"/>
        <v>0</v>
      </c>
      <c r="Y71">
        <f t="shared" si="182"/>
        <v>1</v>
      </c>
      <c r="Z71">
        <f t="shared" si="183"/>
        <v>0</v>
      </c>
      <c r="AA71">
        <f t="shared" si="184"/>
        <v>0</v>
      </c>
      <c r="AB71">
        <f t="shared" si="185"/>
        <v>0</v>
      </c>
      <c r="AC71">
        <f t="shared" si="186"/>
        <v>0</v>
      </c>
      <c r="AD71">
        <f t="shared" si="187"/>
        <v>0</v>
      </c>
      <c r="AE71">
        <f t="shared" si="188"/>
        <v>0</v>
      </c>
      <c r="AG71" s="1">
        <f t="shared" ref="AG71" si="255">IF(V71&lt;9,+V71,8)</f>
        <v>0</v>
      </c>
      <c r="AH71" s="1">
        <f t="shared" ref="AH71" si="256">IF((V71+W71)&lt;9,(+W71),8-AG71)</f>
        <v>0</v>
      </c>
      <c r="AI71" s="1">
        <f t="shared" ref="AI71" si="257">IF((+V71+W71+X71)&lt;9,+X71,8-(AG71+AH71))</f>
        <v>0</v>
      </c>
      <c r="AJ71" s="1">
        <f t="shared" ref="AJ71" si="258">IF((V71+W71+X71+Y71)&lt;9,Y71,8-(AG71+AH71+AI71))</f>
        <v>1</v>
      </c>
      <c r="AK71" s="29">
        <f t="shared" ref="AK71" si="259">IF((V71+W71+X71+Y71+Z71)&lt;9,Z71,8-(AG71+AH71+AI71+AJ71))</f>
        <v>0</v>
      </c>
      <c r="AL71" s="29">
        <f t="shared" ref="AL71" si="260">IF((V71+W71+X71+Y71+Z71+AA71)&lt;9,AA71,8-(AG71+AH71+AI71+AJ71+AK71))</f>
        <v>0</v>
      </c>
      <c r="AM71" s="29">
        <f t="shared" ref="AM71" si="261">IF((V71+W71+X71+Y71+Z71+AA71+AB71)&lt;9,AB71,8-(AG71+AH71+AI71+AJ71+AK71+AL71))</f>
        <v>0</v>
      </c>
      <c r="AN71" s="29">
        <f t="shared" ref="AN71" si="262">IF((V71+W71+X71+Y71+Z71+AA71+AB71+AC71)&lt;9,AC71,8-(AG71+AH71+AI71+AJ71+AK71+AL71+AM71))</f>
        <v>0</v>
      </c>
      <c r="AO71" s="29">
        <f t="shared" ref="AO71" si="263">IF((V71+W71+X71+Y71+Z71+AA71+AB71+AC71+AD71)&lt;9,AD71,8-(AG71+AH71+AI71+AJ71+AK71+AL71+AM71+AN71))</f>
        <v>0</v>
      </c>
      <c r="AP71" s="29">
        <f t="shared" ref="AP71" si="264">IF((V71+W71+X71+Y71+Z71+AA71+AB71+AC71+AD71+AE71)&lt;9,AE71,8-(AG71+AH71+AI71+AJ71+AK71+AL71+AM71+AN71+AO71))</f>
        <v>0</v>
      </c>
      <c r="AQ71" s="31">
        <f t="shared" ref="AQ71" si="265">SUM(AR71:BA71)</f>
        <v>18</v>
      </c>
      <c r="AR71">
        <f t="shared" ref="AR71" si="266">+AG71*AR$57</f>
        <v>0</v>
      </c>
      <c r="AS71">
        <f t="shared" ref="AS71" si="267">+AH71*AS$57</f>
        <v>0</v>
      </c>
      <c r="AT71">
        <f t="shared" ref="AT71" si="268">+AI71*AT$57</f>
        <v>0</v>
      </c>
      <c r="AU71">
        <f t="shared" ref="AU71" si="269">+AJ71*AU$57</f>
        <v>18</v>
      </c>
      <c r="AV71">
        <f t="shared" ref="AV71" si="270">+AK71*AV$57</f>
        <v>0</v>
      </c>
      <c r="AW71">
        <f t="shared" ref="AW71" si="271">+AL71*AW$57</f>
        <v>0</v>
      </c>
      <c r="AX71">
        <f t="shared" ref="AX71" si="272">+AM71*AX$57</f>
        <v>0</v>
      </c>
      <c r="AY71">
        <f t="shared" ref="AY71" si="273">+AN71*AY$57</f>
        <v>0</v>
      </c>
      <c r="AZ71">
        <f t="shared" ref="AZ71" si="274">+AO71*AZ$57</f>
        <v>0</v>
      </c>
      <c r="BA71">
        <f t="shared" ref="BA71" si="275">+AP71*BA$57</f>
        <v>0</v>
      </c>
    </row>
    <row r="72" spans="1:53" x14ac:dyDescent="0.25">
      <c r="A72" t="str">
        <f t="shared" si="175"/>
        <v>BennettLex</v>
      </c>
      <c r="B72" t="s">
        <v>249</v>
      </c>
      <c r="C72" t="s">
        <v>196</v>
      </c>
      <c r="D72" t="s">
        <v>151</v>
      </c>
      <c r="E72" s="2" t="s">
        <v>166</v>
      </c>
      <c r="F72" s="2" t="s">
        <v>166</v>
      </c>
      <c r="G72" s="2">
        <v>15</v>
      </c>
      <c r="H72" s="2" t="s">
        <v>166</v>
      </c>
      <c r="I72" s="2" t="s">
        <v>166</v>
      </c>
      <c r="J72" s="2" t="s">
        <v>166</v>
      </c>
      <c r="K72" s="2" t="s">
        <v>161</v>
      </c>
      <c r="L72" s="2" t="s">
        <v>166</v>
      </c>
      <c r="M72" s="2" t="s">
        <v>166</v>
      </c>
      <c r="N72" s="2" t="s">
        <v>166</v>
      </c>
      <c r="O72" s="2" t="s">
        <v>166</v>
      </c>
      <c r="P72" s="2" t="s">
        <v>166</v>
      </c>
      <c r="Q72" s="2">
        <f>+AQ72</f>
        <v>15</v>
      </c>
      <c r="R72" s="2">
        <f>COUNT(E72:P72)</f>
        <v>1</v>
      </c>
      <c r="S72" s="2">
        <f>SUM(E72:P72)</f>
        <v>15</v>
      </c>
      <c r="T72" s="2">
        <f>COUNTIF(E72:P72,"W")</f>
        <v>1</v>
      </c>
      <c r="U72">
        <f t="shared" si="232"/>
        <v>1</v>
      </c>
      <c r="V72">
        <f t="shared" si="179"/>
        <v>0</v>
      </c>
      <c r="W72">
        <f t="shared" si="180"/>
        <v>0</v>
      </c>
      <c r="X72">
        <f t="shared" si="181"/>
        <v>0</v>
      </c>
      <c r="Y72">
        <f t="shared" si="182"/>
        <v>0</v>
      </c>
      <c r="Z72">
        <f t="shared" si="183"/>
        <v>0</v>
      </c>
      <c r="AA72">
        <f t="shared" si="184"/>
        <v>1</v>
      </c>
      <c r="AB72">
        <f t="shared" si="185"/>
        <v>0</v>
      </c>
      <c r="AC72">
        <f t="shared" si="186"/>
        <v>0</v>
      </c>
      <c r="AD72">
        <f t="shared" si="187"/>
        <v>0</v>
      </c>
      <c r="AE72">
        <f t="shared" si="188"/>
        <v>0</v>
      </c>
      <c r="AG72" s="1">
        <f t="shared" si="233"/>
        <v>0</v>
      </c>
      <c r="AH72" s="1">
        <f t="shared" si="234"/>
        <v>0</v>
      </c>
      <c r="AI72" s="1">
        <f t="shared" si="235"/>
        <v>0</v>
      </c>
      <c r="AJ72" s="1">
        <f t="shared" si="236"/>
        <v>0</v>
      </c>
      <c r="AK72" s="29">
        <f t="shared" si="237"/>
        <v>0</v>
      </c>
      <c r="AL72" s="29">
        <f t="shared" si="238"/>
        <v>1</v>
      </c>
      <c r="AM72" s="29">
        <f t="shared" si="239"/>
        <v>0</v>
      </c>
      <c r="AN72" s="29">
        <f t="shared" si="240"/>
        <v>0</v>
      </c>
      <c r="AO72" s="29">
        <f t="shared" si="241"/>
        <v>0</v>
      </c>
      <c r="AP72" s="29">
        <f t="shared" si="242"/>
        <v>0</v>
      </c>
      <c r="AQ72" s="31">
        <f t="shared" si="243"/>
        <v>15</v>
      </c>
      <c r="AR72">
        <f t="shared" si="244"/>
        <v>0</v>
      </c>
      <c r="AS72">
        <f t="shared" si="245"/>
        <v>0</v>
      </c>
      <c r="AT72">
        <f t="shared" si="246"/>
        <v>0</v>
      </c>
      <c r="AU72">
        <f t="shared" si="247"/>
        <v>0</v>
      </c>
      <c r="AV72">
        <f t="shared" si="248"/>
        <v>0</v>
      </c>
      <c r="AW72">
        <f t="shared" si="249"/>
        <v>15</v>
      </c>
      <c r="AX72">
        <f t="shared" si="250"/>
        <v>0</v>
      </c>
      <c r="AY72">
        <f t="shared" si="251"/>
        <v>0</v>
      </c>
      <c r="AZ72">
        <f t="shared" si="252"/>
        <v>0</v>
      </c>
      <c r="BA72">
        <f t="shared" si="253"/>
        <v>0</v>
      </c>
    </row>
    <row r="73" spans="1:53" x14ac:dyDescent="0.25"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1:53" ht="21" customHeight="1" x14ac:dyDescent="0.35">
      <c r="A74" t="str">
        <f t="shared" si="36"/>
        <v>ADVANCED</v>
      </c>
      <c r="B74" s="44" t="s">
        <v>17</v>
      </c>
      <c r="C74" s="45"/>
      <c r="D74" s="45"/>
      <c r="E74" s="2" t="str">
        <f>+$E$3</f>
        <v>MM</v>
      </c>
      <c r="F74" s="2" t="str">
        <f>+$F$3</f>
        <v>BF</v>
      </c>
      <c r="G74" s="2" t="str">
        <f>+$G$3</f>
        <v>GL</v>
      </c>
      <c r="H74" s="2" t="str">
        <f>+$H$3</f>
        <v>ME</v>
      </c>
      <c r="I74" s="2" t="str">
        <f>+$I$3</f>
        <v>MI</v>
      </c>
      <c r="J74" s="2" t="str">
        <f t="shared" ref="J74:P74" si="276">+J$3</f>
        <v>MI</v>
      </c>
      <c r="K74" s="2" t="str">
        <f t="shared" si="276"/>
        <v>ES</v>
      </c>
      <c r="L74" s="2" t="str">
        <f t="shared" si="276"/>
        <v>GL</v>
      </c>
      <c r="M74" s="2" t="str">
        <f t="shared" si="276"/>
        <v>ES</v>
      </c>
      <c r="N74" s="2" t="str">
        <f t="shared" si="276"/>
        <v>ME</v>
      </c>
      <c r="O74" s="2" t="str">
        <f t="shared" si="276"/>
        <v>BF</v>
      </c>
      <c r="P74" s="2" t="str">
        <f t="shared" si="276"/>
        <v>MM</v>
      </c>
      <c r="Q74" s="46" t="s">
        <v>7</v>
      </c>
      <c r="R74" s="48" t="s">
        <v>8</v>
      </c>
      <c r="S74" s="46" t="s">
        <v>9</v>
      </c>
      <c r="T74" s="50" t="s">
        <v>140</v>
      </c>
    </row>
    <row r="75" spans="1:53" x14ac:dyDescent="0.25">
      <c r="A75" t="str">
        <f t="shared" si="36"/>
        <v>Last NameFirst Name</v>
      </c>
      <c r="B75" s="3" t="s">
        <v>10</v>
      </c>
      <c r="C75" s="3" t="s">
        <v>11</v>
      </c>
      <c r="D75" s="4" t="s">
        <v>12</v>
      </c>
      <c r="E75" s="21">
        <f>+E$4</f>
        <v>45053</v>
      </c>
      <c r="F75" s="21">
        <f t="shared" ref="F75:P75" si="277">+F$4</f>
        <v>45067</v>
      </c>
      <c r="G75" s="21">
        <f t="shared" si="277"/>
        <v>45081</v>
      </c>
      <c r="H75" s="21">
        <f t="shared" si="277"/>
        <v>45102</v>
      </c>
      <c r="I75" s="21">
        <f t="shared" si="277"/>
        <v>45122</v>
      </c>
      <c r="J75" s="21">
        <f t="shared" si="277"/>
        <v>45123</v>
      </c>
      <c r="K75" s="21">
        <f t="shared" si="277"/>
        <v>45144</v>
      </c>
      <c r="L75" s="21">
        <f t="shared" si="277"/>
        <v>45165</v>
      </c>
      <c r="M75" s="21">
        <f t="shared" si="277"/>
        <v>45179</v>
      </c>
      <c r="N75" s="21">
        <f t="shared" si="277"/>
        <v>45193</v>
      </c>
      <c r="O75" s="21">
        <f t="shared" si="277"/>
        <v>45200</v>
      </c>
      <c r="P75" s="21">
        <f t="shared" si="277"/>
        <v>45214</v>
      </c>
      <c r="Q75" s="47"/>
      <c r="R75" s="49"/>
      <c r="S75" s="47"/>
      <c r="T75" s="51"/>
      <c r="U75" s="2" t="s">
        <v>9</v>
      </c>
      <c r="V75" s="2">
        <v>30</v>
      </c>
      <c r="W75" s="2">
        <v>25</v>
      </c>
      <c r="X75" s="2">
        <v>21</v>
      </c>
      <c r="Y75" s="2">
        <v>18</v>
      </c>
      <c r="Z75" s="2">
        <v>16</v>
      </c>
      <c r="AA75" s="2">
        <v>15</v>
      </c>
      <c r="AB75" s="2">
        <v>14</v>
      </c>
      <c r="AC75" s="2">
        <v>13</v>
      </c>
      <c r="AD75" s="2">
        <v>12</v>
      </c>
      <c r="AE75" s="2">
        <v>11</v>
      </c>
      <c r="AF75" s="30"/>
      <c r="AG75" s="2">
        <v>30</v>
      </c>
      <c r="AH75" s="2">
        <v>25</v>
      </c>
      <c r="AI75" s="2">
        <v>21</v>
      </c>
      <c r="AJ75" s="2">
        <v>18</v>
      </c>
      <c r="AK75" s="2">
        <v>16</v>
      </c>
      <c r="AL75" s="2">
        <v>15</v>
      </c>
      <c r="AM75" s="2">
        <v>14</v>
      </c>
      <c r="AN75" s="2">
        <v>13</v>
      </c>
      <c r="AO75" s="2">
        <v>12</v>
      </c>
      <c r="AP75" s="2">
        <v>11</v>
      </c>
      <c r="AQ75" s="32"/>
      <c r="AR75" s="2">
        <v>30</v>
      </c>
      <c r="AS75" s="2">
        <v>25</v>
      </c>
      <c r="AT75" s="2">
        <v>21</v>
      </c>
      <c r="AU75" s="2">
        <v>18</v>
      </c>
      <c r="AV75" s="2">
        <v>16</v>
      </c>
      <c r="AW75" s="2">
        <v>15</v>
      </c>
      <c r="AX75" s="2">
        <v>14</v>
      </c>
      <c r="AY75" s="2">
        <v>13</v>
      </c>
      <c r="AZ75" s="2">
        <v>12</v>
      </c>
      <c r="BA75" s="2">
        <v>11</v>
      </c>
    </row>
    <row r="76" spans="1:53" x14ac:dyDescent="0.25">
      <c r="A76" t="str">
        <f t="shared" ref="A76:A88" si="278">+B76&amp;C76</f>
        <v>HowardGray</v>
      </c>
      <c r="B76" t="s">
        <v>51</v>
      </c>
      <c r="C76" t="s">
        <v>234</v>
      </c>
      <c r="D76" t="s">
        <v>21</v>
      </c>
      <c r="E76" s="2">
        <v>30</v>
      </c>
      <c r="F76" s="2">
        <v>25</v>
      </c>
      <c r="G76" s="2">
        <v>30</v>
      </c>
      <c r="H76" s="2" t="s">
        <v>161</v>
      </c>
      <c r="I76" s="2">
        <v>30</v>
      </c>
      <c r="J76" s="2">
        <v>21</v>
      </c>
      <c r="K76" s="2" t="s">
        <v>52</v>
      </c>
      <c r="L76" s="2">
        <v>30</v>
      </c>
      <c r="M76" s="2">
        <v>25</v>
      </c>
      <c r="N76" s="2" t="s">
        <v>161</v>
      </c>
      <c r="O76" s="2">
        <v>30</v>
      </c>
      <c r="P76" s="2">
        <v>25</v>
      </c>
      <c r="Q76" s="2">
        <f>+AQ76</f>
        <v>225</v>
      </c>
      <c r="R76" s="2">
        <f>COUNT(E76:P76)</f>
        <v>9</v>
      </c>
      <c r="S76" s="2">
        <f>SUM(E76:P76)</f>
        <v>246</v>
      </c>
      <c r="T76" s="2">
        <f>COUNTIF(E76:P76,"W")</f>
        <v>2</v>
      </c>
      <c r="U76">
        <f t="shared" ref="U76:U78" si="279">SUM(V76:AE76)</f>
        <v>9</v>
      </c>
      <c r="V76">
        <f t="shared" ref="V76:V88" si="280">COUNTIF($E76:$P76,$V$57)</f>
        <v>5</v>
      </c>
      <c r="W76">
        <f t="shared" ref="W76:W88" si="281">COUNTIF($E76:$P76,$W$57)</f>
        <v>3</v>
      </c>
      <c r="X76">
        <f t="shared" ref="X76:X88" si="282">COUNTIF($E76:$P76,$X$57)</f>
        <v>1</v>
      </c>
      <c r="Y76">
        <f t="shared" ref="Y76:Y88" si="283">COUNTIF($E76:$P76,$Y$57)</f>
        <v>0</v>
      </c>
      <c r="Z76">
        <f t="shared" ref="Z76:Z88" si="284">COUNTIF($E76:$P76,$Z$57)</f>
        <v>0</v>
      </c>
      <c r="AA76">
        <f t="shared" ref="AA76:AA88" si="285">COUNTIF($E76:$P76,$AA$57)</f>
        <v>0</v>
      </c>
      <c r="AB76">
        <f t="shared" ref="AB76:AB88" si="286">COUNTIF($E76:$P76,$AB$57)</f>
        <v>0</v>
      </c>
      <c r="AC76">
        <f t="shared" ref="AC76:AC88" si="287">COUNTIF($E76:$P76,$AC$57)</f>
        <v>0</v>
      </c>
      <c r="AD76">
        <f t="shared" ref="AD76:AD88" si="288">COUNTIF($E76:$P76,$AD$57)</f>
        <v>0</v>
      </c>
      <c r="AE76">
        <f t="shared" ref="AE76:AE88" si="289">COUNTIF($E76:$P76,$AE$57)</f>
        <v>0</v>
      </c>
      <c r="AG76" s="1">
        <f t="shared" ref="AG76:AG78" si="290">IF(V76&lt;9,+V76,8)</f>
        <v>5</v>
      </c>
      <c r="AH76" s="1">
        <f t="shared" ref="AH76:AH78" si="291">IF((V76+W76)&lt;9,(+W76),8-AG76)</f>
        <v>3</v>
      </c>
      <c r="AI76" s="1">
        <f>IF((+V76+W76+X76)&lt;9,+X76,8-(AG76+AH76))</f>
        <v>0</v>
      </c>
      <c r="AJ76" s="1">
        <f t="shared" ref="AJ76:AJ78" si="292">IF((V76+W76+X76+Y76)&lt;9,Y76,8-(AG76+AH76+AI76))</f>
        <v>0</v>
      </c>
      <c r="AK76" s="29">
        <f t="shared" ref="AK76:AK78" si="293">IF((V76+W76+X76+Y76+Z76)&lt;9,Z76,8-(AG76+AH76+AI76+AJ76))</f>
        <v>0</v>
      </c>
      <c r="AL76" s="29">
        <f t="shared" ref="AL76:AL78" si="294">IF((V76+W76+X76+Y76+Z76+AA76)&lt;9,AA76,8-(AG76+AH76+AI76+AJ76+AK76))</f>
        <v>0</v>
      </c>
      <c r="AM76" s="29">
        <f t="shared" ref="AM76:AM78" si="295">IF((V76+W76+X76+Y76+Z76+AA76+AB76)&lt;9,AB76,8-(AG76+AH76+AI76+AJ76+AK76+AL76))</f>
        <v>0</v>
      </c>
      <c r="AN76" s="29">
        <f t="shared" ref="AN76:AN78" si="296">IF((V76+W76+X76+Y76+Z76+AA76+AB76+AC76)&lt;9,AC76,8-(AG76+AH76+AI76+AJ76+AK76+AL76+AM76))</f>
        <v>0</v>
      </c>
      <c r="AO76" s="29">
        <f t="shared" ref="AO76:AO78" si="297">IF((V76+W76+X76+Y76+Z76+AA76+AB76+AC76+AD76)&lt;9,AD76,8-(AG76+AH76+AI76+AJ76+AK76+AL76+AM76+AN76))</f>
        <v>0</v>
      </c>
      <c r="AP76" s="29">
        <f t="shared" ref="AP76:AP78" si="298">IF((V76+W76+X76+Y76+Z76+AA76+AB76+AC76+AD76+AE76)&lt;9,AE76,8-(AG76+AH76+AI76+AJ76+AK76+AL76+AM76+AN76+AO76))</f>
        <v>0</v>
      </c>
      <c r="AQ76" s="31">
        <f t="shared" ref="AQ76:AQ78" si="299">SUM(AR76:BA76)</f>
        <v>225</v>
      </c>
      <c r="AR76">
        <f t="shared" ref="AR76:AR78" si="300">+AG76*AR$57</f>
        <v>150</v>
      </c>
      <c r="AS76">
        <f t="shared" ref="AS76:AS78" si="301">+AH76*AS$57</f>
        <v>75</v>
      </c>
      <c r="AT76">
        <f t="shared" ref="AT76:AT78" si="302">+AI76*AT$57</f>
        <v>0</v>
      </c>
      <c r="AU76">
        <f t="shared" ref="AU76:AU78" si="303">+AJ76*AU$57</f>
        <v>0</v>
      </c>
      <c r="AV76">
        <f t="shared" ref="AV76:AV78" si="304">+AK76*AV$57</f>
        <v>0</v>
      </c>
      <c r="AW76">
        <f t="shared" ref="AW76:AW78" si="305">+AL76*AW$57</f>
        <v>0</v>
      </c>
      <c r="AX76">
        <f t="shared" ref="AX76:AX78" si="306">+AM76*AX$57</f>
        <v>0</v>
      </c>
      <c r="AY76">
        <f t="shared" ref="AY76:AY78" si="307">+AN76*AY$57</f>
        <v>0</v>
      </c>
      <c r="AZ76">
        <f t="shared" ref="AZ76:AZ78" si="308">+AO76*AZ$57</f>
        <v>0</v>
      </c>
      <c r="BA76">
        <f t="shared" ref="BA76:BA78" si="309">+AP76*BA$57</f>
        <v>0</v>
      </c>
    </row>
    <row r="77" spans="1:53" x14ac:dyDescent="0.25">
      <c r="A77" t="str">
        <f t="shared" si="278"/>
        <v>MastConnor</v>
      </c>
      <c r="B77" t="s">
        <v>32</v>
      </c>
      <c r="C77" t="s">
        <v>33</v>
      </c>
      <c r="D77" t="s">
        <v>27</v>
      </c>
      <c r="E77" s="2">
        <v>25</v>
      </c>
      <c r="F77" s="2">
        <v>21</v>
      </c>
      <c r="G77" s="2">
        <v>18</v>
      </c>
      <c r="H77" s="2">
        <v>25</v>
      </c>
      <c r="I77" s="2" t="s">
        <v>161</v>
      </c>
      <c r="J77" s="2" t="s">
        <v>161</v>
      </c>
      <c r="K77" s="2">
        <v>21</v>
      </c>
      <c r="L77" s="2">
        <v>25</v>
      </c>
      <c r="M77" s="2">
        <v>30</v>
      </c>
      <c r="N77" s="2">
        <v>21</v>
      </c>
      <c r="O77" s="2">
        <v>25</v>
      </c>
      <c r="P77" s="2">
        <v>16</v>
      </c>
      <c r="Q77" s="2">
        <f>+AQ77</f>
        <v>193</v>
      </c>
      <c r="R77" s="2">
        <f>COUNT(E77:P77)</f>
        <v>10</v>
      </c>
      <c r="S77" s="2">
        <f>SUM(E77:P77)</f>
        <v>227</v>
      </c>
      <c r="T77" s="2">
        <f>COUNTIF(E77:P77,"W")</f>
        <v>2</v>
      </c>
      <c r="U77">
        <f t="shared" si="279"/>
        <v>10</v>
      </c>
      <c r="V77">
        <f t="shared" si="280"/>
        <v>1</v>
      </c>
      <c r="W77">
        <f t="shared" si="281"/>
        <v>4</v>
      </c>
      <c r="X77">
        <f t="shared" si="282"/>
        <v>3</v>
      </c>
      <c r="Y77">
        <f t="shared" si="283"/>
        <v>1</v>
      </c>
      <c r="Z77">
        <f t="shared" si="284"/>
        <v>1</v>
      </c>
      <c r="AA77">
        <f t="shared" si="285"/>
        <v>0</v>
      </c>
      <c r="AB77">
        <f t="shared" si="286"/>
        <v>0</v>
      </c>
      <c r="AC77">
        <f t="shared" si="287"/>
        <v>0</v>
      </c>
      <c r="AD77">
        <f t="shared" si="288"/>
        <v>0</v>
      </c>
      <c r="AE77">
        <f t="shared" si="289"/>
        <v>0</v>
      </c>
      <c r="AG77" s="1">
        <f t="shared" si="290"/>
        <v>1</v>
      </c>
      <c r="AH77" s="1">
        <f t="shared" si="291"/>
        <v>4</v>
      </c>
      <c r="AI77" s="1">
        <f t="shared" ref="AI77:AI78" si="310">IF((+V77+W77+X77)&lt;9,+X77,8-(AG77+AH77))</f>
        <v>3</v>
      </c>
      <c r="AJ77" s="1">
        <f t="shared" si="292"/>
        <v>0</v>
      </c>
      <c r="AK77" s="29">
        <f t="shared" si="293"/>
        <v>0</v>
      </c>
      <c r="AL77" s="29">
        <f t="shared" si="294"/>
        <v>0</v>
      </c>
      <c r="AM77" s="29">
        <f t="shared" si="295"/>
        <v>0</v>
      </c>
      <c r="AN77" s="29">
        <f t="shared" si="296"/>
        <v>0</v>
      </c>
      <c r="AO77" s="29">
        <f t="shared" si="297"/>
        <v>0</v>
      </c>
      <c r="AP77" s="29">
        <f t="shared" si="298"/>
        <v>0</v>
      </c>
      <c r="AQ77" s="31">
        <f t="shared" si="299"/>
        <v>193</v>
      </c>
      <c r="AR77">
        <f t="shared" si="300"/>
        <v>30</v>
      </c>
      <c r="AS77">
        <f t="shared" si="301"/>
        <v>100</v>
      </c>
      <c r="AT77">
        <f t="shared" si="302"/>
        <v>63</v>
      </c>
      <c r="AU77">
        <f t="shared" si="303"/>
        <v>0</v>
      </c>
      <c r="AV77">
        <f t="shared" si="304"/>
        <v>0</v>
      </c>
      <c r="AW77">
        <f t="shared" si="305"/>
        <v>0</v>
      </c>
      <c r="AX77">
        <f t="shared" si="306"/>
        <v>0</v>
      </c>
      <c r="AY77">
        <f t="shared" si="307"/>
        <v>0</v>
      </c>
      <c r="AZ77">
        <f t="shared" si="308"/>
        <v>0</v>
      </c>
      <c r="BA77">
        <f t="shared" si="309"/>
        <v>0</v>
      </c>
    </row>
    <row r="78" spans="1:53" x14ac:dyDescent="0.25">
      <c r="A78" t="str">
        <f t="shared" si="278"/>
        <v>DeboltScott</v>
      </c>
      <c r="B78" t="s">
        <v>257</v>
      </c>
      <c r="C78" t="s">
        <v>35</v>
      </c>
      <c r="D78" t="s">
        <v>26</v>
      </c>
      <c r="E78" s="2" t="s">
        <v>166</v>
      </c>
      <c r="F78" s="2" t="s">
        <v>166</v>
      </c>
      <c r="G78" s="2" t="s">
        <v>161</v>
      </c>
      <c r="H78" s="2">
        <v>21</v>
      </c>
      <c r="I78" s="2" t="s">
        <v>166</v>
      </c>
      <c r="J78" s="2">
        <v>30</v>
      </c>
      <c r="K78" s="2">
        <v>30</v>
      </c>
      <c r="L78" s="2" t="s">
        <v>161</v>
      </c>
      <c r="M78" s="2">
        <v>21</v>
      </c>
      <c r="N78" s="2">
        <v>25</v>
      </c>
      <c r="O78" s="2">
        <v>21</v>
      </c>
      <c r="P78" s="2">
        <v>18</v>
      </c>
      <c r="Q78" s="2">
        <f>+AQ78</f>
        <v>166</v>
      </c>
      <c r="R78" s="2">
        <f>COUNT(E78:P78)</f>
        <v>7</v>
      </c>
      <c r="S78" s="2">
        <f>SUM(E78:P78)</f>
        <v>166</v>
      </c>
      <c r="T78" s="2">
        <f>COUNTIF(E78:P78,"W")</f>
        <v>2</v>
      </c>
      <c r="U78">
        <f t="shared" si="279"/>
        <v>7</v>
      </c>
      <c r="V78">
        <f t="shared" si="280"/>
        <v>2</v>
      </c>
      <c r="W78">
        <f t="shared" si="281"/>
        <v>1</v>
      </c>
      <c r="X78">
        <f t="shared" si="282"/>
        <v>3</v>
      </c>
      <c r="Y78">
        <f t="shared" si="283"/>
        <v>1</v>
      </c>
      <c r="Z78">
        <f t="shared" si="284"/>
        <v>0</v>
      </c>
      <c r="AA78">
        <f t="shared" si="285"/>
        <v>0</v>
      </c>
      <c r="AB78">
        <f t="shared" si="286"/>
        <v>0</v>
      </c>
      <c r="AC78">
        <f t="shared" si="287"/>
        <v>0</v>
      </c>
      <c r="AD78">
        <f t="shared" si="288"/>
        <v>0</v>
      </c>
      <c r="AE78">
        <f t="shared" si="289"/>
        <v>0</v>
      </c>
      <c r="AG78" s="1">
        <f t="shared" si="290"/>
        <v>2</v>
      </c>
      <c r="AH78" s="1">
        <f t="shared" si="291"/>
        <v>1</v>
      </c>
      <c r="AI78" s="1">
        <f t="shared" si="310"/>
        <v>3</v>
      </c>
      <c r="AJ78" s="1">
        <f t="shared" si="292"/>
        <v>1</v>
      </c>
      <c r="AK78" s="29">
        <f t="shared" si="293"/>
        <v>0</v>
      </c>
      <c r="AL78" s="29">
        <f t="shared" si="294"/>
        <v>0</v>
      </c>
      <c r="AM78" s="29">
        <f t="shared" si="295"/>
        <v>0</v>
      </c>
      <c r="AN78" s="29">
        <f t="shared" si="296"/>
        <v>0</v>
      </c>
      <c r="AO78" s="29">
        <f t="shared" si="297"/>
        <v>0</v>
      </c>
      <c r="AP78" s="29">
        <f t="shared" si="298"/>
        <v>0</v>
      </c>
      <c r="AQ78" s="31">
        <f t="shared" si="299"/>
        <v>166</v>
      </c>
      <c r="AR78">
        <f t="shared" si="300"/>
        <v>60</v>
      </c>
      <c r="AS78">
        <f t="shared" si="301"/>
        <v>25</v>
      </c>
      <c r="AT78">
        <f t="shared" si="302"/>
        <v>63</v>
      </c>
      <c r="AU78">
        <f t="shared" si="303"/>
        <v>18</v>
      </c>
      <c r="AV78">
        <f t="shared" si="304"/>
        <v>0</v>
      </c>
      <c r="AW78">
        <f t="shared" si="305"/>
        <v>0</v>
      </c>
      <c r="AX78">
        <f t="shared" si="306"/>
        <v>0</v>
      </c>
      <c r="AY78">
        <f t="shared" si="307"/>
        <v>0</v>
      </c>
      <c r="AZ78">
        <f t="shared" si="308"/>
        <v>0</v>
      </c>
      <c r="BA78">
        <f t="shared" si="309"/>
        <v>0</v>
      </c>
    </row>
    <row r="79" spans="1:53" x14ac:dyDescent="0.25">
      <c r="A79" t="str">
        <f t="shared" si="278"/>
        <v>KerrDylan</v>
      </c>
      <c r="B79" t="s">
        <v>30</v>
      </c>
      <c r="C79" t="s">
        <v>186</v>
      </c>
      <c r="D79" t="s">
        <v>151</v>
      </c>
      <c r="E79" s="2" t="s">
        <v>166</v>
      </c>
      <c r="F79" s="2" t="s">
        <v>166</v>
      </c>
      <c r="G79" s="2">
        <v>21</v>
      </c>
      <c r="H79" s="2">
        <v>30</v>
      </c>
      <c r="I79" s="2">
        <v>25</v>
      </c>
      <c r="J79" s="2">
        <v>25</v>
      </c>
      <c r="K79" s="2" t="s">
        <v>161</v>
      </c>
      <c r="L79" s="2">
        <v>21</v>
      </c>
      <c r="M79" s="2" t="s">
        <v>161</v>
      </c>
      <c r="N79" s="2">
        <v>18</v>
      </c>
      <c r="O79" s="2">
        <v>15</v>
      </c>
      <c r="P79" s="2" t="s">
        <v>166</v>
      </c>
      <c r="Q79" s="2">
        <f>+AQ79</f>
        <v>155</v>
      </c>
      <c r="R79" s="2">
        <f>COUNT(E79:P79)</f>
        <v>7</v>
      </c>
      <c r="S79" s="2">
        <f>SUM(E79:P79)</f>
        <v>155</v>
      </c>
      <c r="T79" s="2">
        <f>COUNTIF(E79:P79,"W")</f>
        <v>2</v>
      </c>
      <c r="U79">
        <f t="shared" ref="U79:U87" si="311">SUM(V79:AE79)</f>
        <v>7</v>
      </c>
      <c r="V79">
        <f t="shared" si="280"/>
        <v>1</v>
      </c>
      <c r="W79">
        <f t="shared" si="281"/>
        <v>2</v>
      </c>
      <c r="X79">
        <f t="shared" si="282"/>
        <v>2</v>
      </c>
      <c r="Y79">
        <f t="shared" si="283"/>
        <v>1</v>
      </c>
      <c r="Z79">
        <f t="shared" si="284"/>
        <v>0</v>
      </c>
      <c r="AA79">
        <f t="shared" si="285"/>
        <v>1</v>
      </c>
      <c r="AB79">
        <f t="shared" si="286"/>
        <v>0</v>
      </c>
      <c r="AC79">
        <f t="shared" si="287"/>
        <v>0</v>
      </c>
      <c r="AD79">
        <f t="shared" si="288"/>
        <v>0</v>
      </c>
      <c r="AE79">
        <f t="shared" si="289"/>
        <v>0</v>
      </c>
      <c r="AG79" s="1">
        <f t="shared" ref="AG79:AG87" si="312">IF(V79&lt;9,+V79,8)</f>
        <v>1</v>
      </c>
      <c r="AH79" s="1">
        <f t="shared" ref="AH79:AH87" si="313">IF((V79+W79)&lt;9,(+W79),8-AG79)</f>
        <v>2</v>
      </c>
      <c r="AI79" s="1">
        <f t="shared" ref="AI79:AI87" si="314">IF((+V79+W79+X79)&lt;9,+X79,8-(AG79+AH79))</f>
        <v>2</v>
      </c>
      <c r="AJ79" s="1">
        <f t="shared" ref="AJ79:AJ87" si="315">IF((V79+W79+X79+Y79)&lt;9,Y79,8-(AG79+AH79+AI79))</f>
        <v>1</v>
      </c>
      <c r="AK79" s="29">
        <f t="shared" ref="AK79:AK87" si="316">IF((V79+W79+X79+Y79+Z79)&lt;9,Z79,8-(AG79+AH79+AI79+AJ79))</f>
        <v>0</v>
      </c>
      <c r="AL79" s="29">
        <f t="shared" ref="AL79:AL87" si="317">IF((V79+W79+X79+Y79+Z79+AA79)&lt;9,AA79,8-(AG79+AH79+AI79+AJ79+AK79))</f>
        <v>1</v>
      </c>
      <c r="AM79" s="29">
        <f t="shared" ref="AM79:AM87" si="318">IF((V79+W79+X79+Y79+Z79+AA79+AB79)&lt;9,AB79,8-(AG79+AH79+AI79+AJ79+AK79+AL79))</f>
        <v>0</v>
      </c>
      <c r="AN79" s="29">
        <f t="shared" ref="AN79:AN87" si="319">IF((V79+W79+X79+Y79+Z79+AA79+AB79+AC79)&lt;9,AC79,8-(AG79+AH79+AI79+AJ79+AK79+AL79+AM79))</f>
        <v>0</v>
      </c>
      <c r="AO79" s="29">
        <f t="shared" ref="AO79:AO87" si="320">IF((V79+W79+X79+Y79+Z79+AA79+AB79+AC79+AD79)&lt;9,AD79,8-(AG79+AH79+AI79+AJ79+AK79+AL79+AM79+AN79))</f>
        <v>0</v>
      </c>
      <c r="AP79" s="29">
        <f t="shared" ref="AP79:AP87" si="321">IF((V79+W79+X79+Y79+Z79+AA79+AB79+AC79+AD79+AE79)&lt;9,AE79,8-(AG79+AH79+AI79+AJ79+AK79+AL79+AM79+AN79+AO79))</f>
        <v>0</v>
      </c>
      <c r="AQ79" s="31">
        <f t="shared" ref="AQ79:AQ87" si="322">SUM(AR79:BA79)</f>
        <v>155</v>
      </c>
      <c r="AR79">
        <f t="shared" ref="AR79:AR87" si="323">+AG79*AR$57</f>
        <v>30</v>
      </c>
      <c r="AS79">
        <f t="shared" ref="AS79:AS87" si="324">+AH79*AS$57</f>
        <v>50</v>
      </c>
      <c r="AT79">
        <f t="shared" ref="AT79:AT87" si="325">+AI79*AT$57</f>
        <v>42</v>
      </c>
      <c r="AU79">
        <f t="shared" ref="AU79:AU87" si="326">+AJ79*AU$57</f>
        <v>18</v>
      </c>
      <c r="AV79">
        <f t="shared" ref="AV79:AV87" si="327">+AK79*AV$57</f>
        <v>0</v>
      </c>
      <c r="AW79">
        <f t="shared" ref="AW79:AW87" si="328">+AL79*AW$57</f>
        <v>15</v>
      </c>
      <c r="AX79">
        <f t="shared" ref="AX79:AX87" si="329">+AM79*AX$57</f>
        <v>0</v>
      </c>
      <c r="AY79">
        <f t="shared" ref="AY79:AY87" si="330">+AN79*AY$57</f>
        <v>0</v>
      </c>
      <c r="AZ79">
        <f t="shared" ref="AZ79:AZ87" si="331">+AO79*AZ$57</f>
        <v>0</v>
      </c>
      <c r="BA79">
        <f t="shared" ref="BA79:BA87" si="332">+AP79*BA$57</f>
        <v>0</v>
      </c>
    </row>
    <row r="80" spans="1:53" x14ac:dyDescent="0.25">
      <c r="A80" t="str">
        <f t="shared" si="278"/>
        <v>LaBelleKip</v>
      </c>
      <c r="B80" t="s">
        <v>61</v>
      </c>
      <c r="C80" t="s">
        <v>62</v>
      </c>
      <c r="D80" t="s">
        <v>55</v>
      </c>
      <c r="E80" s="2" t="s">
        <v>166</v>
      </c>
      <c r="F80" s="2" t="s">
        <v>161</v>
      </c>
      <c r="G80" s="2">
        <v>25</v>
      </c>
      <c r="H80" s="2">
        <v>18</v>
      </c>
      <c r="I80" s="2">
        <v>16</v>
      </c>
      <c r="J80" s="2">
        <v>16</v>
      </c>
      <c r="K80" s="2">
        <v>16</v>
      </c>
      <c r="L80" s="2">
        <v>18</v>
      </c>
      <c r="M80" s="2">
        <v>16</v>
      </c>
      <c r="N80" s="2">
        <v>16</v>
      </c>
      <c r="O80" s="2" t="s">
        <v>161</v>
      </c>
      <c r="P80" s="2">
        <v>15</v>
      </c>
      <c r="Q80" s="2">
        <f>+AQ80</f>
        <v>141</v>
      </c>
      <c r="R80" s="2">
        <f>COUNT(E80:P80)</f>
        <v>9</v>
      </c>
      <c r="S80" s="2">
        <f>SUM(E80:P80)</f>
        <v>156</v>
      </c>
      <c r="T80" s="2">
        <f>COUNTIF(E80:P80,"W")</f>
        <v>2</v>
      </c>
      <c r="U80">
        <f t="shared" si="311"/>
        <v>9</v>
      </c>
      <c r="V80">
        <f t="shared" si="280"/>
        <v>0</v>
      </c>
      <c r="W80">
        <f t="shared" si="281"/>
        <v>1</v>
      </c>
      <c r="X80">
        <f t="shared" si="282"/>
        <v>0</v>
      </c>
      <c r="Y80">
        <f t="shared" si="283"/>
        <v>2</v>
      </c>
      <c r="Z80">
        <f t="shared" si="284"/>
        <v>5</v>
      </c>
      <c r="AA80">
        <f t="shared" si="285"/>
        <v>1</v>
      </c>
      <c r="AB80">
        <f t="shared" si="286"/>
        <v>0</v>
      </c>
      <c r="AC80">
        <f t="shared" si="287"/>
        <v>0</v>
      </c>
      <c r="AD80">
        <f t="shared" si="288"/>
        <v>0</v>
      </c>
      <c r="AE80">
        <f t="shared" si="289"/>
        <v>0</v>
      </c>
      <c r="AG80" s="1">
        <f t="shared" si="312"/>
        <v>0</v>
      </c>
      <c r="AH80" s="1">
        <f t="shared" si="313"/>
        <v>1</v>
      </c>
      <c r="AI80" s="1">
        <f t="shared" si="314"/>
        <v>0</v>
      </c>
      <c r="AJ80" s="1">
        <f t="shared" si="315"/>
        <v>2</v>
      </c>
      <c r="AK80" s="29">
        <f t="shared" si="316"/>
        <v>5</v>
      </c>
      <c r="AL80" s="29">
        <f t="shared" si="317"/>
        <v>0</v>
      </c>
      <c r="AM80" s="29">
        <f t="shared" si="318"/>
        <v>0</v>
      </c>
      <c r="AN80" s="29">
        <f t="shared" si="319"/>
        <v>0</v>
      </c>
      <c r="AO80" s="29">
        <f t="shared" si="320"/>
        <v>0</v>
      </c>
      <c r="AP80" s="29">
        <f t="shared" si="321"/>
        <v>0</v>
      </c>
      <c r="AQ80" s="31">
        <f t="shared" si="322"/>
        <v>141</v>
      </c>
      <c r="AR80">
        <f t="shared" si="323"/>
        <v>0</v>
      </c>
      <c r="AS80">
        <f t="shared" si="324"/>
        <v>25</v>
      </c>
      <c r="AT80">
        <f t="shared" si="325"/>
        <v>0</v>
      </c>
      <c r="AU80">
        <f t="shared" si="326"/>
        <v>36</v>
      </c>
      <c r="AV80">
        <f t="shared" si="327"/>
        <v>80</v>
      </c>
      <c r="AW80">
        <f t="shared" si="328"/>
        <v>0</v>
      </c>
      <c r="AX80">
        <f t="shared" si="329"/>
        <v>0</v>
      </c>
      <c r="AY80">
        <f t="shared" si="330"/>
        <v>0</v>
      </c>
      <c r="AZ80">
        <f t="shared" si="331"/>
        <v>0</v>
      </c>
      <c r="BA80">
        <f t="shared" si="332"/>
        <v>0</v>
      </c>
    </row>
    <row r="81" spans="1:53" x14ac:dyDescent="0.25">
      <c r="A81" t="str">
        <f t="shared" si="278"/>
        <v>BonkonskiPhil</v>
      </c>
      <c r="B81" t="s">
        <v>235</v>
      </c>
      <c r="C81" t="s">
        <v>44</v>
      </c>
      <c r="D81" t="s">
        <v>21</v>
      </c>
      <c r="E81" s="2">
        <v>15</v>
      </c>
      <c r="F81" s="2" t="s">
        <v>166</v>
      </c>
      <c r="G81" s="2" t="s">
        <v>166</v>
      </c>
      <c r="H81" s="2" t="s">
        <v>161</v>
      </c>
      <c r="I81" s="2">
        <v>18</v>
      </c>
      <c r="J81" s="2">
        <v>14</v>
      </c>
      <c r="K81" s="2">
        <v>18</v>
      </c>
      <c r="L81" s="2">
        <v>15</v>
      </c>
      <c r="M81" s="2">
        <v>18</v>
      </c>
      <c r="N81" s="2" t="s">
        <v>161</v>
      </c>
      <c r="O81" s="2" t="s">
        <v>166</v>
      </c>
      <c r="P81" s="2">
        <v>13</v>
      </c>
      <c r="Q81" s="2">
        <f>+AQ81</f>
        <v>111</v>
      </c>
      <c r="R81" s="2">
        <f>COUNT(E81:P81)</f>
        <v>7</v>
      </c>
      <c r="S81" s="2">
        <f>SUM(E81:P81)</f>
        <v>111</v>
      </c>
      <c r="T81" s="2">
        <f>COUNTIF(E81:P81,"W")</f>
        <v>2</v>
      </c>
      <c r="U81">
        <f t="shared" si="311"/>
        <v>7</v>
      </c>
      <c r="V81">
        <f t="shared" si="280"/>
        <v>0</v>
      </c>
      <c r="W81">
        <f t="shared" si="281"/>
        <v>0</v>
      </c>
      <c r="X81">
        <f t="shared" si="282"/>
        <v>0</v>
      </c>
      <c r="Y81">
        <f t="shared" si="283"/>
        <v>3</v>
      </c>
      <c r="Z81">
        <f t="shared" si="284"/>
        <v>0</v>
      </c>
      <c r="AA81">
        <f t="shared" si="285"/>
        <v>2</v>
      </c>
      <c r="AB81">
        <f t="shared" si="286"/>
        <v>1</v>
      </c>
      <c r="AC81">
        <f t="shared" si="287"/>
        <v>1</v>
      </c>
      <c r="AD81">
        <f t="shared" si="288"/>
        <v>0</v>
      </c>
      <c r="AE81">
        <f t="shared" si="289"/>
        <v>0</v>
      </c>
      <c r="AG81" s="1">
        <f t="shared" si="312"/>
        <v>0</v>
      </c>
      <c r="AH81" s="1">
        <f t="shared" si="313"/>
        <v>0</v>
      </c>
      <c r="AI81" s="1">
        <f t="shared" si="314"/>
        <v>0</v>
      </c>
      <c r="AJ81" s="1">
        <f t="shared" si="315"/>
        <v>3</v>
      </c>
      <c r="AK81" s="29">
        <f t="shared" si="316"/>
        <v>0</v>
      </c>
      <c r="AL81" s="29">
        <f t="shared" si="317"/>
        <v>2</v>
      </c>
      <c r="AM81" s="29">
        <f t="shared" si="318"/>
        <v>1</v>
      </c>
      <c r="AN81" s="29">
        <f t="shared" si="319"/>
        <v>1</v>
      </c>
      <c r="AO81" s="29">
        <f t="shared" si="320"/>
        <v>0</v>
      </c>
      <c r="AP81" s="29">
        <f t="shared" si="321"/>
        <v>0</v>
      </c>
      <c r="AQ81" s="31">
        <f t="shared" si="322"/>
        <v>111</v>
      </c>
      <c r="AR81">
        <f t="shared" si="323"/>
        <v>0</v>
      </c>
      <c r="AS81">
        <f t="shared" si="324"/>
        <v>0</v>
      </c>
      <c r="AT81">
        <f t="shared" si="325"/>
        <v>0</v>
      </c>
      <c r="AU81">
        <f t="shared" si="326"/>
        <v>54</v>
      </c>
      <c r="AV81">
        <f t="shared" si="327"/>
        <v>0</v>
      </c>
      <c r="AW81">
        <f t="shared" si="328"/>
        <v>30</v>
      </c>
      <c r="AX81">
        <f t="shared" si="329"/>
        <v>14</v>
      </c>
      <c r="AY81">
        <f t="shared" si="330"/>
        <v>13</v>
      </c>
      <c r="AZ81">
        <f t="shared" si="331"/>
        <v>0</v>
      </c>
      <c r="BA81">
        <f t="shared" si="332"/>
        <v>0</v>
      </c>
    </row>
    <row r="82" spans="1:53" x14ac:dyDescent="0.25">
      <c r="A82" t="str">
        <f t="shared" si="278"/>
        <v>KerrMartin</v>
      </c>
      <c r="B82" t="s">
        <v>30</v>
      </c>
      <c r="C82" t="s">
        <v>47</v>
      </c>
      <c r="D82" t="s">
        <v>24</v>
      </c>
      <c r="E82" s="2">
        <v>16</v>
      </c>
      <c r="F82" s="2" t="s">
        <v>166</v>
      </c>
      <c r="G82" s="2">
        <v>16</v>
      </c>
      <c r="H82" s="2" t="s">
        <v>166</v>
      </c>
      <c r="I82" s="2">
        <v>21</v>
      </c>
      <c r="J82" s="2">
        <v>18</v>
      </c>
      <c r="K82" s="2" t="s">
        <v>161</v>
      </c>
      <c r="L82" s="2" t="s">
        <v>52</v>
      </c>
      <c r="M82" s="2" t="s">
        <v>166</v>
      </c>
      <c r="N82" s="2">
        <v>15</v>
      </c>
      <c r="O82" s="2">
        <v>18</v>
      </c>
      <c r="P82" s="2" t="s">
        <v>166</v>
      </c>
      <c r="Q82" s="2">
        <f>+AQ82</f>
        <v>104</v>
      </c>
      <c r="R82" s="2">
        <f>COUNT(E82:P82)</f>
        <v>6</v>
      </c>
      <c r="S82" s="2">
        <f>SUM(E82:P82)</f>
        <v>104</v>
      </c>
      <c r="T82" s="2">
        <f>COUNTIF(E82:P82,"W")</f>
        <v>1</v>
      </c>
      <c r="U82">
        <f t="shared" si="311"/>
        <v>6</v>
      </c>
      <c r="V82">
        <f t="shared" si="280"/>
        <v>0</v>
      </c>
      <c r="W82">
        <f t="shared" si="281"/>
        <v>0</v>
      </c>
      <c r="X82">
        <f t="shared" si="282"/>
        <v>1</v>
      </c>
      <c r="Y82">
        <f t="shared" si="283"/>
        <v>2</v>
      </c>
      <c r="Z82">
        <f t="shared" si="284"/>
        <v>2</v>
      </c>
      <c r="AA82">
        <f t="shared" si="285"/>
        <v>1</v>
      </c>
      <c r="AB82">
        <f t="shared" si="286"/>
        <v>0</v>
      </c>
      <c r="AC82">
        <f t="shared" si="287"/>
        <v>0</v>
      </c>
      <c r="AD82">
        <f t="shared" si="288"/>
        <v>0</v>
      </c>
      <c r="AE82">
        <f t="shared" si="289"/>
        <v>0</v>
      </c>
      <c r="AG82" s="1">
        <f t="shared" si="312"/>
        <v>0</v>
      </c>
      <c r="AH82" s="1">
        <f t="shared" si="313"/>
        <v>0</v>
      </c>
      <c r="AI82" s="1">
        <f t="shared" si="314"/>
        <v>1</v>
      </c>
      <c r="AJ82" s="1">
        <f t="shared" si="315"/>
        <v>2</v>
      </c>
      <c r="AK82" s="29">
        <f t="shared" si="316"/>
        <v>2</v>
      </c>
      <c r="AL82" s="29">
        <f t="shared" si="317"/>
        <v>1</v>
      </c>
      <c r="AM82" s="29">
        <f t="shared" si="318"/>
        <v>0</v>
      </c>
      <c r="AN82" s="29">
        <f t="shared" si="319"/>
        <v>0</v>
      </c>
      <c r="AO82" s="29">
        <f t="shared" si="320"/>
        <v>0</v>
      </c>
      <c r="AP82" s="29">
        <f t="shared" si="321"/>
        <v>0</v>
      </c>
      <c r="AQ82" s="31">
        <f t="shared" si="322"/>
        <v>104</v>
      </c>
      <c r="AR82">
        <f t="shared" si="323"/>
        <v>0</v>
      </c>
      <c r="AS82">
        <f t="shared" si="324"/>
        <v>0</v>
      </c>
      <c r="AT82">
        <f t="shared" si="325"/>
        <v>21</v>
      </c>
      <c r="AU82">
        <f t="shared" si="326"/>
        <v>36</v>
      </c>
      <c r="AV82">
        <f t="shared" si="327"/>
        <v>32</v>
      </c>
      <c r="AW82">
        <f t="shared" si="328"/>
        <v>15</v>
      </c>
      <c r="AX82">
        <f t="shared" si="329"/>
        <v>0</v>
      </c>
      <c r="AY82">
        <f t="shared" si="330"/>
        <v>0</v>
      </c>
      <c r="AZ82">
        <f t="shared" si="331"/>
        <v>0</v>
      </c>
      <c r="BA82">
        <f t="shared" si="332"/>
        <v>0</v>
      </c>
    </row>
    <row r="83" spans="1:53" x14ac:dyDescent="0.25">
      <c r="A83" t="str">
        <f t="shared" si="278"/>
        <v>KnappDavid</v>
      </c>
      <c r="B83" t="s">
        <v>165</v>
      </c>
      <c r="C83" t="s">
        <v>84</v>
      </c>
      <c r="D83" t="s">
        <v>55</v>
      </c>
      <c r="E83" s="2" t="s">
        <v>256</v>
      </c>
      <c r="F83" s="2" t="s">
        <v>161</v>
      </c>
      <c r="G83" s="2" t="s">
        <v>256</v>
      </c>
      <c r="H83" s="2">
        <v>16</v>
      </c>
      <c r="I83" s="2">
        <v>15</v>
      </c>
      <c r="J83" s="2">
        <v>15</v>
      </c>
      <c r="K83" s="2" t="s">
        <v>166</v>
      </c>
      <c r="L83" s="2">
        <v>14</v>
      </c>
      <c r="M83" s="2">
        <v>15</v>
      </c>
      <c r="N83" s="2" t="s">
        <v>166</v>
      </c>
      <c r="O83" s="2" t="s">
        <v>161</v>
      </c>
      <c r="P83" s="2">
        <v>21</v>
      </c>
      <c r="Q83" s="2">
        <f>+AQ83</f>
        <v>96</v>
      </c>
      <c r="R83" s="2">
        <f>COUNT(E83:P83)</f>
        <v>6</v>
      </c>
      <c r="S83" s="2">
        <f>SUM(E83:P83)</f>
        <v>96</v>
      </c>
      <c r="T83" s="2">
        <f>COUNTIF(E83:P83,"W")</f>
        <v>2</v>
      </c>
      <c r="U83">
        <f t="shared" si="311"/>
        <v>6</v>
      </c>
      <c r="V83">
        <f t="shared" si="280"/>
        <v>0</v>
      </c>
      <c r="W83">
        <f t="shared" si="281"/>
        <v>0</v>
      </c>
      <c r="X83">
        <f t="shared" si="282"/>
        <v>1</v>
      </c>
      <c r="Y83">
        <f t="shared" si="283"/>
        <v>0</v>
      </c>
      <c r="Z83">
        <f t="shared" si="284"/>
        <v>1</v>
      </c>
      <c r="AA83">
        <f t="shared" si="285"/>
        <v>3</v>
      </c>
      <c r="AB83">
        <f t="shared" si="286"/>
        <v>1</v>
      </c>
      <c r="AC83">
        <f t="shared" si="287"/>
        <v>0</v>
      </c>
      <c r="AD83">
        <f t="shared" si="288"/>
        <v>0</v>
      </c>
      <c r="AE83">
        <f t="shared" si="289"/>
        <v>0</v>
      </c>
      <c r="AG83" s="1">
        <f t="shared" si="312"/>
        <v>0</v>
      </c>
      <c r="AH83" s="1">
        <f t="shared" si="313"/>
        <v>0</v>
      </c>
      <c r="AI83" s="1">
        <f t="shared" si="314"/>
        <v>1</v>
      </c>
      <c r="AJ83" s="1">
        <f t="shared" si="315"/>
        <v>0</v>
      </c>
      <c r="AK83" s="29">
        <f t="shared" si="316"/>
        <v>1</v>
      </c>
      <c r="AL83" s="29">
        <f t="shared" si="317"/>
        <v>3</v>
      </c>
      <c r="AM83" s="29">
        <f t="shared" si="318"/>
        <v>1</v>
      </c>
      <c r="AN83" s="29">
        <f t="shared" si="319"/>
        <v>0</v>
      </c>
      <c r="AO83" s="29">
        <f t="shared" si="320"/>
        <v>0</v>
      </c>
      <c r="AP83" s="29">
        <f t="shared" si="321"/>
        <v>0</v>
      </c>
      <c r="AQ83" s="31">
        <f t="shared" si="322"/>
        <v>96</v>
      </c>
      <c r="AR83">
        <f t="shared" si="323"/>
        <v>0</v>
      </c>
      <c r="AS83">
        <f t="shared" si="324"/>
        <v>0</v>
      </c>
      <c r="AT83">
        <f t="shared" si="325"/>
        <v>21</v>
      </c>
      <c r="AU83">
        <f t="shared" si="326"/>
        <v>0</v>
      </c>
      <c r="AV83">
        <f t="shared" si="327"/>
        <v>16</v>
      </c>
      <c r="AW83">
        <f t="shared" si="328"/>
        <v>45</v>
      </c>
      <c r="AX83">
        <f t="shared" si="329"/>
        <v>14</v>
      </c>
      <c r="AY83">
        <f t="shared" si="330"/>
        <v>0</v>
      </c>
      <c r="AZ83">
        <f t="shared" si="331"/>
        <v>0</v>
      </c>
      <c r="BA83">
        <f t="shared" si="332"/>
        <v>0</v>
      </c>
    </row>
    <row r="84" spans="1:53" x14ac:dyDescent="0.25">
      <c r="A84" t="str">
        <f t="shared" si="278"/>
        <v>BushoreMatt</v>
      </c>
      <c r="B84" t="s">
        <v>183</v>
      </c>
      <c r="C84" t="s">
        <v>184</v>
      </c>
      <c r="D84" t="s">
        <v>21</v>
      </c>
      <c r="E84" s="2" t="s">
        <v>52</v>
      </c>
      <c r="F84" s="2">
        <v>18</v>
      </c>
      <c r="G84" s="2" t="s">
        <v>166</v>
      </c>
      <c r="H84" s="2" t="s">
        <v>161</v>
      </c>
      <c r="I84" s="2">
        <v>14</v>
      </c>
      <c r="J84" s="2">
        <v>13</v>
      </c>
      <c r="K84" s="2" t="s">
        <v>166</v>
      </c>
      <c r="L84" s="2" t="s">
        <v>166</v>
      </c>
      <c r="M84" s="2">
        <v>13</v>
      </c>
      <c r="N84" s="2" t="s">
        <v>161</v>
      </c>
      <c r="O84" s="2">
        <v>14</v>
      </c>
      <c r="P84" s="2">
        <v>11</v>
      </c>
      <c r="Q84" s="2">
        <f>+AQ84</f>
        <v>83</v>
      </c>
      <c r="R84" s="2">
        <f>COUNT(E84:P84)</f>
        <v>6</v>
      </c>
      <c r="S84" s="2">
        <f>SUM(E84:P84)</f>
        <v>83</v>
      </c>
      <c r="T84" s="2">
        <f>COUNTIF(E84:P84,"W")</f>
        <v>2</v>
      </c>
      <c r="U84">
        <f t="shared" si="311"/>
        <v>6</v>
      </c>
      <c r="V84">
        <f t="shared" si="280"/>
        <v>0</v>
      </c>
      <c r="W84">
        <f t="shared" si="281"/>
        <v>0</v>
      </c>
      <c r="X84">
        <f t="shared" si="282"/>
        <v>0</v>
      </c>
      <c r="Y84">
        <f t="shared" si="283"/>
        <v>1</v>
      </c>
      <c r="Z84">
        <f t="shared" si="284"/>
        <v>0</v>
      </c>
      <c r="AA84">
        <f t="shared" si="285"/>
        <v>0</v>
      </c>
      <c r="AB84">
        <f t="shared" si="286"/>
        <v>2</v>
      </c>
      <c r="AC84">
        <f t="shared" si="287"/>
        <v>2</v>
      </c>
      <c r="AD84">
        <f t="shared" si="288"/>
        <v>0</v>
      </c>
      <c r="AE84">
        <f t="shared" si="289"/>
        <v>1</v>
      </c>
      <c r="AG84" s="1">
        <f t="shared" si="312"/>
        <v>0</v>
      </c>
      <c r="AH84" s="1">
        <f t="shared" si="313"/>
        <v>0</v>
      </c>
      <c r="AI84" s="1">
        <f t="shared" si="314"/>
        <v>0</v>
      </c>
      <c r="AJ84" s="1">
        <f t="shared" si="315"/>
        <v>1</v>
      </c>
      <c r="AK84" s="29">
        <f t="shared" si="316"/>
        <v>0</v>
      </c>
      <c r="AL84" s="29">
        <f t="shared" si="317"/>
        <v>0</v>
      </c>
      <c r="AM84" s="29">
        <f t="shared" si="318"/>
        <v>2</v>
      </c>
      <c r="AN84" s="29">
        <f t="shared" si="319"/>
        <v>2</v>
      </c>
      <c r="AO84" s="29">
        <f t="shared" si="320"/>
        <v>0</v>
      </c>
      <c r="AP84" s="29">
        <f t="shared" si="321"/>
        <v>1</v>
      </c>
      <c r="AQ84" s="31">
        <f t="shared" si="322"/>
        <v>83</v>
      </c>
      <c r="AR84">
        <f t="shared" si="323"/>
        <v>0</v>
      </c>
      <c r="AS84">
        <f t="shared" si="324"/>
        <v>0</v>
      </c>
      <c r="AT84">
        <f t="shared" si="325"/>
        <v>0</v>
      </c>
      <c r="AU84">
        <f t="shared" si="326"/>
        <v>18</v>
      </c>
      <c r="AV84">
        <f t="shared" si="327"/>
        <v>0</v>
      </c>
      <c r="AW84">
        <f t="shared" si="328"/>
        <v>0</v>
      </c>
      <c r="AX84">
        <f t="shared" si="329"/>
        <v>28</v>
      </c>
      <c r="AY84">
        <f t="shared" si="330"/>
        <v>26</v>
      </c>
      <c r="AZ84">
        <f t="shared" si="331"/>
        <v>0</v>
      </c>
      <c r="BA84">
        <f t="shared" si="332"/>
        <v>11</v>
      </c>
    </row>
    <row r="85" spans="1:53" x14ac:dyDescent="0.25">
      <c r="A85" t="str">
        <f t="shared" si="278"/>
        <v>SpragueAndy</v>
      </c>
      <c r="B85" t="s">
        <v>152</v>
      </c>
      <c r="C85" t="s">
        <v>206</v>
      </c>
      <c r="D85" t="s">
        <v>27</v>
      </c>
      <c r="E85" s="2">
        <v>21</v>
      </c>
      <c r="F85" s="2">
        <v>30</v>
      </c>
      <c r="G85" s="2" t="s">
        <v>166</v>
      </c>
      <c r="H85" s="2" t="s">
        <v>166</v>
      </c>
      <c r="I85" s="2" t="s">
        <v>161</v>
      </c>
      <c r="J85" s="2" t="s">
        <v>161</v>
      </c>
      <c r="K85" s="2" t="s">
        <v>166</v>
      </c>
      <c r="L85" s="2" t="s">
        <v>166</v>
      </c>
      <c r="M85" s="2" t="s">
        <v>166</v>
      </c>
      <c r="N85" s="2">
        <v>30</v>
      </c>
      <c r="O85" s="2" t="s">
        <v>166</v>
      </c>
      <c r="P85" s="2" t="s">
        <v>166</v>
      </c>
      <c r="Q85" s="2">
        <f>+AQ85</f>
        <v>81</v>
      </c>
      <c r="R85" s="2">
        <f>COUNT(E85:P85)</f>
        <v>3</v>
      </c>
      <c r="S85" s="2">
        <f>SUM(E85:P85)</f>
        <v>81</v>
      </c>
      <c r="T85" s="2">
        <f>COUNTIF(E85:P85,"W")</f>
        <v>2</v>
      </c>
      <c r="U85">
        <f t="shared" si="311"/>
        <v>3</v>
      </c>
      <c r="V85">
        <f t="shared" si="280"/>
        <v>2</v>
      </c>
      <c r="W85">
        <f t="shared" si="281"/>
        <v>0</v>
      </c>
      <c r="X85">
        <f t="shared" si="282"/>
        <v>1</v>
      </c>
      <c r="Y85">
        <f t="shared" si="283"/>
        <v>0</v>
      </c>
      <c r="Z85">
        <f t="shared" si="284"/>
        <v>0</v>
      </c>
      <c r="AA85">
        <f t="shared" si="285"/>
        <v>0</v>
      </c>
      <c r="AB85">
        <f t="shared" si="286"/>
        <v>0</v>
      </c>
      <c r="AC85">
        <f t="shared" si="287"/>
        <v>0</v>
      </c>
      <c r="AD85">
        <f t="shared" si="288"/>
        <v>0</v>
      </c>
      <c r="AE85">
        <f t="shared" si="289"/>
        <v>0</v>
      </c>
      <c r="AG85" s="1">
        <f t="shared" si="312"/>
        <v>2</v>
      </c>
      <c r="AH85" s="1">
        <f t="shared" si="313"/>
        <v>0</v>
      </c>
      <c r="AI85" s="1">
        <f t="shared" si="314"/>
        <v>1</v>
      </c>
      <c r="AJ85" s="1">
        <f t="shared" si="315"/>
        <v>0</v>
      </c>
      <c r="AK85" s="29">
        <f t="shared" si="316"/>
        <v>0</v>
      </c>
      <c r="AL85" s="29">
        <f t="shared" si="317"/>
        <v>0</v>
      </c>
      <c r="AM85" s="29">
        <f t="shared" si="318"/>
        <v>0</v>
      </c>
      <c r="AN85" s="29">
        <f t="shared" si="319"/>
        <v>0</v>
      </c>
      <c r="AO85" s="29">
        <f t="shared" si="320"/>
        <v>0</v>
      </c>
      <c r="AP85" s="29">
        <f t="shared" si="321"/>
        <v>0</v>
      </c>
      <c r="AQ85" s="31">
        <f t="shared" si="322"/>
        <v>81</v>
      </c>
      <c r="AR85">
        <f t="shared" si="323"/>
        <v>60</v>
      </c>
      <c r="AS85">
        <f t="shared" si="324"/>
        <v>0</v>
      </c>
      <c r="AT85">
        <f t="shared" si="325"/>
        <v>21</v>
      </c>
      <c r="AU85">
        <f t="shared" si="326"/>
        <v>0</v>
      </c>
      <c r="AV85">
        <f t="shared" si="327"/>
        <v>0</v>
      </c>
      <c r="AW85">
        <f t="shared" si="328"/>
        <v>0</v>
      </c>
      <c r="AX85">
        <f t="shared" si="329"/>
        <v>0</v>
      </c>
      <c r="AY85">
        <f t="shared" si="330"/>
        <v>0</v>
      </c>
      <c r="AZ85">
        <f t="shared" si="331"/>
        <v>0</v>
      </c>
      <c r="BA85">
        <f t="shared" si="332"/>
        <v>0</v>
      </c>
    </row>
    <row r="86" spans="1:53" x14ac:dyDescent="0.25">
      <c r="A86" t="str">
        <f t="shared" si="278"/>
        <v>McDowellPhil</v>
      </c>
      <c r="B86" t="s">
        <v>197</v>
      </c>
      <c r="C86" t="s">
        <v>44</v>
      </c>
      <c r="D86" t="s">
        <v>21</v>
      </c>
      <c r="E86" s="2">
        <v>18</v>
      </c>
      <c r="F86" s="2" t="s">
        <v>166</v>
      </c>
      <c r="G86" s="2" t="s">
        <v>166</v>
      </c>
      <c r="H86" s="2" t="s">
        <v>161</v>
      </c>
      <c r="I86" s="2" t="s">
        <v>166</v>
      </c>
      <c r="J86" s="2" t="s">
        <v>166</v>
      </c>
      <c r="K86" s="2" t="s">
        <v>166</v>
      </c>
      <c r="L86" s="2">
        <v>16</v>
      </c>
      <c r="M86" s="2">
        <v>14</v>
      </c>
      <c r="N86" s="2" t="s">
        <v>161</v>
      </c>
      <c r="O86" s="2">
        <v>16</v>
      </c>
      <c r="P86" s="2">
        <v>14</v>
      </c>
      <c r="Q86" s="2">
        <f>+AQ86</f>
        <v>78</v>
      </c>
      <c r="R86" s="2">
        <f>COUNT(E86:P86)</f>
        <v>5</v>
      </c>
      <c r="S86" s="2">
        <f>SUM(E86:P86)</f>
        <v>78</v>
      </c>
      <c r="T86" s="2">
        <f>COUNTIF(E86:P86,"W")</f>
        <v>2</v>
      </c>
      <c r="U86">
        <f t="shared" si="311"/>
        <v>5</v>
      </c>
      <c r="V86">
        <f t="shared" si="280"/>
        <v>0</v>
      </c>
      <c r="W86">
        <f t="shared" si="281"/>
        <v>0</v>
      </c>
      <c r="X86">
        <f t="shared" si="282"/>
        <v>0</v>
      </c>
      <c r="Y86">
        <f t="shared" si="283"/>
        <v>1</v>
      </c>
      <c r="Z86">
        <f t="shared" si="284"/>
        <v>2</v>
      </c>
      <c r="AA86">
        <f t="shared" si="285"/>
        <v>0</v>
      </c>
      <c r="AB86">
        <f t="shared" si="286"/>
        <v>2</v>
      </c>
      <c r="AC86">
        <f t="shared" si="287"/>
        <v>0</v>
      </c>
      <c r="AD86">
        <f t="shared" si="288"/>
        <v>0</v>
      </c>
      <c r="AE86">
        <f t="shared" si="289"/>
        <v>0</v>
      </c>
      <c r="AG86" s="1">
        <f t="shared" si="312"/>
        <v>0</v>
      </c>
      <c r="AH86" s="1">
        <f t="shared" si="313"/>
        <v>0</v>
      </c>
      <c r="AI86" s="1">
        <f t="shared" si="314"/>
        <v>0</v>
      </c>
      <c r="AJ86" s="1">
        <f t="shared" si="315"/>
        <v>1</v>
      </c>
      <c r="AK86" s="29">
        <f t="shared" si="316"/>
        <v>2</v>
      </c>
      <c r="AL86" s="29">
        <f t="shared" si="317"/>
        <v>0</v>
      </c>
      <c r="AM86" s="29">
        <f t="shared" si="318"/>
        <v>2</v>
      </c>
      <c r="AN86" s="29">
        <f t="shared" si="319"/>
        <v>0</v>
      </c>
      <c r="AO86" s="29">
        <f t="shared" si="320"/>
        <v>0</v>
      </c>
      <c r="AP86" s="29">
        <f t="shared" si="321"/>
        <v>0</v>
      </c>
      <c r="AQ86" s="31">
        <f t="shared" si="322"/>
        <v>78</v>
      </c>
      <c r="AR86">
        <f t="shared" si="323"/>
        <v>0</v>
      </c>
      <c r="AS86">
        <f t="shared" si="324"/>
        <v>0</v>
      </c>
      <c r="AT86">
        <f t="shared" si="325"/>
        <v>0</v>
      </c>
      <c r="AU86">
        <f t="shared" si="326"/>
        <v>18</v>
      </c>
      <c r="AV86">
        <f t="shared" si="327"/>
        <v>32</v>
      </c>
      <c r="AW86">
        <f t="shared" si="328"/>
        <v>0</v>
      </c>
      <c r="AX86">
        <f t="shared" si="329"/>
        <v>28</v>
      </c>
      <c r="AY86">
        <f t="shared" si="330"/>
        <v>0</v>
      </c>
      <c r="AZ86">
        <f t="shared" si="331"/>
        <v>0</v>
      </c>
      <c r="BA86">
        <f t="shared" si="332"/>
        <v>0</v>
      </c>
    </row>
    <row r="87" spans="1:53" x14ac:dyDescent="0.25">
      <c r="A87" t="str">
        <f t="shared" si="278"/>
        <v>CanellasJuan</v>
      </c>
      <c r="B87" t="s">
        <v>97</v>
      </c>
      <c r="C87" t="s">
        <v>292</v>
      </c>
      <c r="D87" t="s">
        <v>55</v>
      </c>
      <c r="E87" s="2" t="s">
        <v>166</v>
      </c>
      <c r="F87" s="2" t="s">
        <v>161</v>
      </c>
      <c r="G87" s="2" t="s">
        <v>166</v>
      </c>
      <c r="H87" s="2" t="s">
        <v>166</v>
      </c>
      <c r="I87" s="2" t="s">
        <v>166</v>
      </c>
      <c r="J87" s="2" t="s">
        <v>166</v>
      </c>
      <c r="K87" s="2" t="s">
        <v>166</v>
      </c>
      <c r="L87" s="2" t="s">
        <v>166</v>
      </c>
      <c r="M87" s="2" t="s">
        <v>166</v>
      </c>
      <c r="N87" s="2" t="s">
        <v>166</v>
      </c>
      <c r="O87" s="2" t="s">
        <v>161</v>
      </c>
      <c r="P87" s="2">
        <v>30</v>
      </c>
      <c r="Q87" s="2">
        <f>+AQ87</f>
        <v>30</v>
      </c>
      <c r="R87" s="2">
        <f>COUNT(E87:P87)</f>
        <v>1</v>
      </c>
      <c r="S87" s="2">
        <f>SUM(E87:P87)</f>
        <v>30</v>
      </c>
      <c r="T87" s="2">
        <f>COUNTIF(E87:P87,"W")</f>
        <v>2</v>
      </c>
      <c r="U87">
        <f t="shared" si="311"/>
        <v>1</v>
      </c>
      <c r="V87">
        <f t="shared" si="280"/>
        <v>1</v>
      </c>
      <c r="W87">
        <f t="shared" si="281"/>
        <v>0</v>
      </c>
      <c r="X87">
        <f t="shared" si="282"/>
        <v>0</v>
      </c>
      <c r="Y87">
        <f t="shared" si="283"/>
        <v>0</v>
      </c>
      <c r="Z87">
        <f t="shared" si="284"/>
        <v>0</v>
      </c>
      <c r="AA87">
        <f t="shared" si="285"/>
        <v>0</v>
      </c>
      <c r="AB87">
        <f t="shared" si="286"/>
        <v>0</v>
      </c>
      <c r="AC87">
        <f t="shared" si="287"/>
        <v>0</v>
      </c>
      <c r="AD87">
        <f t="shared" si="288"/>
        <v>0</v>
      </c>
      <c r="AE87">
        <f t="shared" si="289"/>
        <v>0</v>
      </c>
      <c r="AG87" s="1">
        <f t="shared" si="312"/>
        <v>1</v>
      </c>
      <c r="AH87" s="1">
        <f t="shared" si="313"/>
        <v>0</v>
      </c>
      <c r="AI87" s="1">
        <f t="shared" si="314"/>
        <v>0</v>
      </c>
      <c r="AJ87" s="1">
        <f t="shared" si="315"/>
        <v>0</v>
      </c>
      <c r="AK87" s="29">
        <f t="shared" si="316"/>
        <v>0</v>
      </c>
      <c r="AL87" s="29">
        <f t="shared" si="317"/>
        <v>0</v>
      </c>
      <c r="AM87" s="29">
        <f t="shared" si="318"/>
        <v>0</v>
      </c>
      <c r="AN87" s="29">
        <f t="shared" si="319"/>
        <v>0</v>
      </c>
      <c r="AO87" s="29">
        <f t="shared" si="320"/>
        <v>0</v>
      </c>
      <c r="AP87" s="29">
        <f t="shared" si="321"/>
        <v>0</v>
      </c>
      <c r="AQ87" s="31">
        <f t="shared" si="322"/>
        <v>30</v>
      </c>
      <c r="AR87">
        <f t="shared" si="323"/>
        <v>30</v>
      </c>
      <c r="AS87">
        <f t="shared" si="324"/>
        <v>0</v>
      </c>
      <c r="AT87">
        <f t="shared" si="325"/>
        <v>0</v>
      </c>
      <c r="AU87">
        <f t="shared" si="326"/>
        <v>0</v>
      </c>
      <c r="AV87">
        <f t="shared" si="327"/>
        <v>0</v>
      </c>
      <c r="AW87">
        <f t="shared" si="328"/>
        <v>0</v>
      </c>
      <c r="AX87">
        <f t="shared" si="329"/>
        <v>0</v>
      </c>
      <c r="AY87">
        <f t="shared" si="330"/>
        <v>0</v>
      </c>
      <c r="AZ87">
        <f t="shared" si="331"/>
        <v>0</v>
      </c>
      <c r="BA87">
        <f t="shared" si="332"/>
        <v>0</v>
      </c>
    </row>
    <row r="88" spans="1:53" x14ac:dyDescent="0.25">
      <c r="A88" t="str">
        <f t="shared" si="278"/>
        <v>CanellasMarc</v>
      </c>
      <c r="B88" t="s">
        <v>97</v>
      </c>
      <c r="C88" t="s">
        <v>58</v>
      </c>
      <c r="D88" t="s">
        <v>55</v>
      </c>
      <c r="E88" s="2" t="s">
        <v>166</v>
      </c>
      <c r="F88" s="2" t="s">
        <v>161</v>
      </c>
      <c r="G88" s="2" t="s">
        <v>166</v>
      </c>
      <c r="H88" s="2" t="s">
        <v>166</v>
      </c>
      <c r="I88" s="2" t="s">
        <v>166</v>
      </c>
      <c r="J88" s="2" t="s">
        <v>166</v>
      </c>
      <c r="K88" s="2">
        <v>25</v>
      </c>
      <c r="L88" s="2" t="s">
        <v>166</v>
      </c>
      <c r="M88" s="2" t="s">
        <v>166</v>
      </c>
      <c r="N88" s="2" t="s">
        <v>166</v>
      </c>
      <c r="O88" s="2" t="s">
        <v>166</v>
      </c>
      <c r="P88" s="2" t="s">
        <v>166</v>
      </c>
      <c r="Q88" s="2">
        <f>+AQ88</f>
        <v>25</v>
      </c>
      <c r="R88" s="2">
        <f>COUNT(E88:P88)</f>
        <v>1</v>
      </c>
      <c r="S88" s="2">
        <f>SUM(E88:P88)</f>
        <v>25</v>
      </c>
      <c r="T88" s="2">
        <f>COUNTIF(E88:P88,"W")</f>
        <v>1</v>
      </c>
      <c r="U88">
        <f t="shared" ref="U88" si="333">SUM(V88:AE88)</f>
        <v>1</v>
      </c>
      <c r="V88">
        <f t="shared" si="280"/>
        <v>0</v>
      </c>
      <c r="W88">
        <f t="shared" si="281"/>
        <v>1</v>
      </c>
      <c r="X88">
        <f t="shared" si="282"/>
        <v>0</v>
      </c>
      <c r="Y88">
        <f t="shared" si="283"/>
        <v>0</v>
      </c>
      <c r="Z88">
        <f t="shared" si="284"/>
        <v>0</v>
      </c>
      <c r="AA88">
        <f t="shared" si="285"/>
        <v>0</v>
      </c>
      <c r="AB88">
        <f t="shared" si="286"/>
        <v>0</v>
      </c>
      <c r="AC88">
        <f t="shared" si="287"/>
        <v>0</v>
      </c>
      <c r="AD88">
        <f t="shared" si="288"/>
        <v>0</v>
      </c>
      <c r="AE88">
        <f t="shared" si="289"/>
        <v>0</v>
      </c>
      <c r="AG88" s="1">
        <f t="shared" ref="AG88" si="334">IF(V88&lt;9,+V88,8)</f>
        <v>0</v>
      </c>
      <c r="AH88" s="1">
        <f t="shared" ref="AH88" si="335">IF((V88+W88)&lt;9,(+W88),8-AG88)</f>
        <v>1</v>
      </c>
      <c r="AI88" s="1">
        <f t="shared" ref="AI88" si="336">IF((+V88+W88+X88)&lt;9,+X88,8-(AG88+AH88))</f>
        <v>0</v>
      </c>
      <c r="AJ88" s="1">
        <f t="shared" ref="AJ88" si="337">IF((V88+W88+X88+Y88)&lt;9,Y88,8-(AG88+AH88+AI88))</f>
        <v>0</v>
      </c>
      <c r="AK88" s="29">
        <f t="shared" ref="AK88" si="338">IF((V88+W88+X88+Y88+Z88)&lt;9,Z88,8-(AG88+AH88+AI88+AJ88))</f>
        <v>0</v>
      </c>
      <c r="AL88" s="29">
        <f t="shared" ref="AL88" si="339">IF((V88+W88+X88+Y88+Z88+AA88)&lt;9,AA88,8-(AG88+AH88+AI88+AJ88+AK88))</f>
        <v>0</v>
      </c>
      <c r="AM88" s="29">
        <f t="shared" ref="AM88" si="340">IF((V88+W88+X88+Y88+Z88+AA88+AB88)&lt;9,AB88,8-(AG88+AH88+AI88+AJ88+AK88+AL88))</f>
        <v>0</v>
      </c>
      <c r="AN88" s="29">
        <f t="shared" ref="AN88" si="341">IF((V88+W88+X88+Y88+Z88+AA88+AB88+AC88)&lt;9,AC88,8-(AG88+AH88+AI88+AJ88+AK88+AL88+AM88))</f>
        <v>0</v>
      </c>
      <c r="AO88" s="29">
        <f t="shared" ref="AO88" si="342">IF((V88+W88+X88+Y88+Z88+AA88+AB88+AC88+AD88)&lt;9,AD88,8-(AG88+AH88+AI88+AJ88+AK88+AL88+AM88+AN88))</f>
        <v>0</v>
      </c>
      <c r="AP88" s="29">
        <f t="shared" ref="AP88" si="343">IF((V88+W88+X88+Y88+Z88+AA88+AB88+AC88+AD88+AE88)&lt;9,AE88,8-(AG88+AH88+AI88+AJ88+AK88+AL88+AM88+AN88+AO88))</f>
        <v>0</v>
      </c>
      <c r="AQ88" s="31">
        <f t="shared" ref="AQ88" si="344">SUM(AR88:BA88)</f>
        <v>25</v>
      </c>
      <c r="AR88">
        <f t="shared" ref="AR88" si="345">+AG88*AR$57</f>
        <v>0</v>
      </c>
      <c r="AS88">
        <f t="shared" ref="AS88" si="346">+AH88*AS$57</f>
        <v>25</v>
      </c>
      <c r="AT88">
        <f t="shared" ref="AT88" si="347">+AI88*AT$57</f>
        <v>0</v>
      </c>
      <c r="AU88">
        <f t="shared" ref="AU88" si="348">+AJ88*AU$57</f>
        <v>0</v>
      </c>
      <c r="AV88">
        <f t="shared" ref="AV88" si="349">+AK88*AV$57</f>
        <v>0</v>
      </c>
      <c r="AW88">
        <f t="shared" ref="AW88" si="350">+AL88*AW$57</f>
        <v>0</v>
      </c>
      <c r="AX88">
        <f t="shared" ref="AX88" si="351">+AM88*AX$57</f>
        <v>0</v>
      </c>
      <c r="AY88">
        <f t="shared" ref="AY88" si="352">+AN88*AY$57</f>
        <v>0</v>
      </c>
      <c r="AZ88">
        <f t="shared" ref="AZ88" si="353">+AO88*AZ$57</f>
        <v>0</v>
      </c>
      <c r="BA88">
        <f t="shared" ref="BA88" si="354">+AP88*BA$57</f>
        <v>0</v>
      </c>
    </row>
    <row r="89" spans="1:53" x14ac:dyDescent="0.25"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1:53" ht="21" customHeight="1" x14ac:dyDescent="0.35">
      <c r="A90" t="str">
        <f t="shared" si="36"/>
        <v>EXPERT</v>
      </c>
      <c r="B90" s="44" t="s">
        <v>18</v>
      </c>
      <c r="C90" s="45"/>
      <c r="D90" s="45"/>
      <c r="E90" s="2" t="str">
        <f>+$E$3</f>
        <v>MM</v>
      </c>
      <c r="F90" s="2" t="str">
        <f>+$F$3</f>
        <v>BF</v>
      </c>
      <c r="G90" s="2" t="str">
        <f>+$G$3</f>
        <v>GL</v>
      </c>
      <c r="H90" s="2" t="str">
        <f>+$H$3</f>
        <v>ME</v>
      </c>
      <c r="I90" s="2" t="str">
        <f>+$I$3</f>
        <v>MI</v>
      </c>
      <c r="J90" s="2" t="str">
        <f t="shared" ref="J90:P90" si="355">+J$3</f>
        <v>MI</v>
      </c>
      <c r="K90" s="2" t="str">
        <f t="shared" si="355"/>
        <v>ES</v>
      </c>
      <c r="L90" s="2" t="str">
        <f t="shared" si="355"/>
        <v>GL</v>
      </c>
      <c r="M90" s="2" t="str">
        <f t="shared" si="355"/>
        <v>ES</v>
      </c>
      <c r="N90" s="2" t="str">
        <f t="shared" si="355"/>
        <v>ME</v>
      </c>
      <c r="O90" s="2" t="str">
        <f t="shared" si="355"/>
        <v>BF</v>
      </c>
      <c r="P90" s="2" t="str">
        <f t="shared" si="355"/>
        <v>MM</v>
      </c>
      <c r="Q90" s="46" t="s">
        <v>7</v>
      </c>
      <c r="R90" s="48" t="s">
        <v>8</v>
      </c>
      <c r="S90" s="46" t="s">
        <v>9</v>
      </c>
      <c r="T90" s="50" t="s">
        <v>140</v>
      </c>
    </row>
    <row r="91" spans="1:53" x14ac:dyDescent="0.25">
      <c r="A91" t="str">
        <f t="shared" si="36"/>
        <v>Last NameFirst Name</v>
      </c>
      <c r="B91" s="3" t="s">
        <v>10</v>
      </c>
      <c r="C91" s="3" t="s">
        <v>11</v>
      </c>
      <c r="D91" s="4" t="s">
        <v>12</v>
      </c>
      <c r="E91" s="21">
        <f>+E$4</f>
        <v>45053</v>
      </c>
      <c r="F91" s="21">
        <f t="shared" ref="F91:P91" si="356">+F$4</f>
        <v>45067</v>
      </c>
      <c r="G91" s="21">
        <f t="shared" si="356"/>
        <v>45081</v>
      </c>
      <c r="H91" s="21">
        <f t="shared" si="356"/>
        <v>45102</v>
      </c>
      <c r="I91" s="21">
        <f t="shared" si="356"/>
        <v>45122</v>
      </c>
      <c r="J91" s="21">
        <f t="shared" si="356"/>
        <v>45123</v>
      </c>
      <c r="K91" s="21">
        <f t="shared" si="356"/>
        <v>45144</v>
      </c>
      <c r="L91" s="21">
        <f t="shared" si="356"/>
        <v>45165</v>
      </c>
      <c r="M91" s="21">
        <f t="shared" si="356"/>
        <v>45179</v>
      </c>
      <c r="N91" s="21">
        <f t="shared" si="356"/>
        <v>45193</v>
      </c>
      <c r="O91" s="21">
        <f t="shared" si="356"/>
        <v>45200</v>
      </c>
      <c r="P91" s="21">
        <f t="shared" si="356"/>
        <v>45214</v>
      </c>
      <c r="Q91" s="47"/>
      <c r="R91" s="49"/>
      <c r="S91" s="47"/>
      <c r="T91" s="51"/>
      <c r="U91" s="2" t="s">
        <v>9</v>
      </c>
      <c r="V91" s="2">
        <v>30</v>
      </c>
      <c r="W91" s="2">
        <v>25</v>
      </c>
      <c r="X91" s="2">
        <v>21</v>
      </c>
      <c r="Y91" s="2">
        <v>18</v>
      </c>
      <c r="Z91" s="2">
        <v>16</v>
      </c>
      <c r="AA91" s="2">
        <v>15</v>
      </c>
      <c r="AB91" s="2">
        <v>14</v>
      </c>
      <c r="AC91" s="2">
        <v>13</v>
      </c>
      <c r="AD91" s="2">
        <v>12</v>
      </c>
      <c r="AE91" s="2">
        <v>11</v>
      </c>
      <c r="AF91" s="30"/>
      <c r="AG91" s="2">
        <v>30</v>
      </c>
      <c r="AH91" s="2">
        <v>25</v>
      </c>
      <c r="AI91" s="2">
        <v>21</v>
      </c>
      <c r="AJ91" s="2">
        <v>18</v>
      </c>
      <c r="AK91" s="2">
        <v>16</v>
      </c>
      <c r="AL91" s="2">
        <v>15</v>
      </c>
      <c r="AM91" s="2">
        <v>14</v>
      </c>
      <c r="AN91" s="2">
        <v>13</v>
      </c>
      <c r="AO91" s="2">
        <v>12</v>
      </c>
      <c r="AP91" s="2">
        <v>11</v>
      </c>
      <c r="AQ91" s="32"/>
      <c r="AR91" s="2">
        <v>30</v>
      </c>
      <c r="AS91" s="2">
        <v>25</v>
      </c>
      <c r="AT91" s="2">
        <v>21</v>
      </c>
      <c r="AU91" s="2">
        <v>18</v>
      </c>
      <c r="AV91" s="2">
        <v>16</v>
      </c>
      <c r="AW91" s="2">
        <v>15</v>
      </c>
      <c r="AX91" s="2">
        <v>14</v>
      </c>
      <c r="AY91" s="2">
        <v>13</v>
      </c>
      <c r="AZ91" s="2">
        <v>12</v>
      </c>
      <c r="BA91" s="2">
        <v>11</v>
      </c>
    </row>
    <row r="92" spans="1:53" x14ac:dyDescent="0.25">
      <c r="A92" t="str">
        <f t="shared" ref="A92:A101" si="357">+B92&amp;C92</f>
        <v>CanellasOriol</v>
      </c>
      <c r="B92" t="s">
        <v>97</v>
      </c>
      <c r="C92" t="s">
        <v>63</v>
      </c>
      <c r="D92" t="s">
        <v>55</v>
      </c>
      <c r="E92" s="2">
        <v>30</v>
      </c>
      <c r="F92" s="2" t="s">
        <v>161</v>
      </c>
      <c r="G92" s="2" t="s">
        <v>166</v>
      </c>
      <c r="H92" s="2">
        <v>30</v>
      </c>
      <c r="I92" s="2">
        <v>30</v>
      </c>
      <c r="J92" s="2">
        <v>30</v>
      </c>
      <c r="K92" s="2">
        <v>30</v>
      </c>
      <c r="L92" s="2" t="s">
        <v>166</v>
      </c>
      <c r="M92" s="2">
        <v>30</v>
      </c>
      <c r="N92" s="2">
        <v>25</v>
      </c>
      <c r="O92" s="2" t="s">
        <v>161</v>
      </c>
      <c r="P92" s="2">
        <v>25</v>
      </c>
      <c r="Q92" s="2">
        <f t="shared" ref="Q92:Q101" si="358">+AQ92</f>
        <v>230</v>
      </c>
      <c r="R92" s="2">
        <f t="shared" ref="R92:R101" si="359">COUNT(E92:P92)</f>
        <v>8</v>
      </c>
      <c r="S92" s="2">
        <f t="shared" ref="S92:S101" si="360">SUM(E92:P92)</f>
        <v>230</v>
      </c>
      <c r="T92" s="2">
        <f t="shared" ref="T92:T101" si="361">COUNTIF(E92:P92,"W")</f>
        <v>2</v>
      </c>
      <c r="U92">
        <f t="shared" ref="U92:U98" si="362">SUM(V92:AE92)</f>
        <v>8</v>
      </c>
      <c r="V92">
        <f t="shared" ref="V92:V101" si="363">COUNTIF($E92:$P92,$V$57)</f>
        <v>6</v>
      </c>
      <c r="W92">
        <f t="shared" ref="W92:W101" si="364">COUNTIF($E92:$P92,$W$57)</f>
        <v>2</v>
      </c>
      <c r="X92">
        <f t="shared" ref="X92:X101" si="365">COUNTIF($E92:$P92,$X$57)</f>
        <v>0</v>
      </c>
      <c r="Y92">
        <f t="shared" ref="Y92:Y101" si="366">COUNTIF($E92:$P92,$Y$57)</f>
        <v>0</v>
      </c>
      <c r="Z92">
        <f t="shared" ref="Z92:Z101" si="367">COUNTIF($E92:$P92,$Z$57)</f>
        <v>0</v>
      </c>
      <c r="AA92">
        <f t="shared" ref="AA92:AA101" si="368">COUNTIF($E92:$P92,$AA$57)</f>
        <v>0</v>
      </c>
      <c r="AB92">
        <f t="shared" ref="AB92:AB101" si="369">COUNTIF($E92:$P92,$AB$57)</f>
        <v>0</v>
      </c>
      <c r="AC92">
        <f t="shared" ref="AC92:AC101" si="370">COUNTIF($E92:$P92,$AC$57)</f>
        <v>0</v>
      </c>
      <c r="AD92">
        <f t="shared" ref="AD92:AD101" si="371">COUNTIF($E92:$P92,$AD$57)</f>
        <v>0</v>
      </c>
      <c r="AE92">
        <f t="shared" ref="AE92:AE101" si="372">COUNTIF($E92:$P92,$AE$57)</f>
        <v>0</v>
      </c>
      <c r="AG92" s="1">
        <f t="shared" ref="AG92:AG101" si="373">IF(V92&lt;9,+V92,8)</f>
        <v>6</v>
      </c>
      <c r="AH92" s="1">
        <f t="shared" ref="AH92:AH101" si="374">IF((V92+W92)&lt;9,(+W92),8-AG92)</f>
        <v>2</v>
      </c>
      <c r="AI92" s="1">
        <f>IF((+V92+W92+X92)&lt;9,+X92,8-(AG92+AH92))</f>
        <v>0</v>
      </c>
      <c r="AJ92" s="1">
        <f t="shared" ref="AJ92:AJ101" si="375">IF((V92+W92+X92+Y92)&lt;9,Y92,8-(AG92+AH92+AI92))</f>
        <v>0</v>
      </c>
      <c r="AK92" s="29">
        <f t="shared" ref="AK92:AK101" si="376">IF((V92+W92+X92+Y92+Z92)&lt;9,Z92,8-(AG92+AH92+AI92+AJ92))</f>
        <v>0</v>
      </c>
      <c r="AL92" s="29">
        <f t="shared" ref="AL92:AL101" si="377">IF((V92+W92+X92+Y92+Z92+AA92)&lt;9,AA92,8-(AG92+AH92+AI92+AJ92+AK92))</f>
        <v>0</v>
      </c>
      <c r="AM92" s="29">
        <f t="shared" ref="AM92:AM101" si="378">IF((V92+W92+X92+Y92+Z92+AA92+AB92)&lt;9,AB92,8-(AG92+AH92+AI92+AJ92+AK92+AL92))</f>
        <v>0</v>
      </c>
      <c r="AN92" s="29">
        <f t="shared" ref="AN92:AN101" si="379">IF((V92+W92+X92+Y92+Z92+AA92+AB92+AC92)&lt;9,AC92,8-(AG92+AH92+AI92+AJ92+AK92+AL92+AM92))</f>
        <v>0</v>
      </c>
      <c r="AO92" s="29">
        <f t="shared" ref="AO92:AO101" si="380">IF((V92+W92+X92+Y92+Z92+AA92+AB92+AC92+AD92)&lt;9,AD92,8-(AG92+AH92+AI92+AJ92+AK92+AL92+AM92+AN92))</f>
        <v>0</v>
      </c>
      <c r="AP92" s="29">
        <f t="shared" ref="AP92:AP101" si="381">IF((V92+W92+X92+Y92+Z92+AA92+AB92+AC92+AD92+AE92)&lt;9,AE92,8-(AG92+AH92+AI92+AJ92+AK92+AL92+AM92+AN92+AO92))</f>
        <v>0</v>
      </c>
      <c r="AQ92" s="31">
        <f t="shared" ref="AQ92:AQ101" si="382">SUM(AR92:BA92)</f>
        <v>230</v>
      </c>
      <c r="AR92">
        <f t="shared" ref="AR92:AR101" si="383">+AG92*AR$57</f>
        <v>180</v>
      </c>
      <c r="AS92">
        <f t="shared" ref="AS92:AS101" si="384">+AH92*AS$57</f>
        <v>50</v>
      </c>
      <c r="AT92">
        <f t="shared" ref="AT92:AT101" si="385">+AI92*AT$57</f>
        <v>0</v>
      </c>
      <c r="AU92">
        <f t="shared" ref="AU92:AU101" si="386">+AJ92*AU$57</f>
        <v>0</v>
      </c>
      <c r="AV92">
        <f t="shared" ref="AV92:AV101" si="387">+AK92*AV$57</f>
        <v>0</v>
      </c>
      <c r="AW92">
        <f t="shared" ref="AW92:AW101" si="388">+AL92*AW$57</f>
        <v>0</v>
      </c>
      <c r="AX92">
        <f t="shared" ref="AX92:AX101" si="389">+AM92*AX$57</f>
        <v>0</v>
      </c>
      <c r="AY92">
        <f t="shared" ref="AY92:AY101" si="390">+AN92*AY$57</f>
        <v>0</v>
      </c>
      <c r="AZ92">
        <f t="shared" ref="AZ92:AZ101" si="391">+AO92*AZ$57</f>
        <v>0</v>
      </c>
      <c r="BA92">
        <f t="shared" ref="BA92:BA101" si="392">+AP92*BA$57</f>
        <v>0</v>
      </c>
    </row>
    <row r="93" spans="1:53" x14ac:dyDescent="0.25">
      <c r="A93" t="str">
        <f t="shared" si="357"/>
        <v>MasonJonathon</v>
      </c>
      <c r="B93" t="s">
        <v>36</v>
      </c>
      <c r="C93" t="s">
        <v>157</v>
      </c>
      <c r="D93" t="s">
        <v>24</v>
      </c>
      <c r="E93" s="2">
        <v>25</v>
      </c>
      <c r="F93" s="2">
        <v>21</v>
      </c>
      <c r="G93" s="2">
        <v>30</v>
      </c>
      <c r="H93" s="2">
        <v>25</v>
      </c>
      <c r="I93" s="2">
        <v>25</v>
      </c>
      <c r="J93" s="2">
        <v>21</v>
      </c>
      <c r="K93" s="2" t="s">
        <v>161</v>
      </c>
      <c r="L93" s="2">
        <v>25</v>
      </c>
      <c r="M93" s="2" t="s">
        <v>161</v>
      </c>
      <c r="N93" s="2" t="s">
        <v>166</v>
      </c>
      <c r="O93" s="2">
        <v>25</v>
      </c>
      <c r="P93" s="2" t="s">
        <v>166</v>
      </c>
      <c r="Q93" s="2">
        <f t="shared" si="358"/>
        <v>197</v>
      </c>
      <c r="R93" s="2">
        <f t="shared" si="359"/>
        <v>8</v>
      </c>
      <c r="S93" s="2">
        <f t="shared" si="360"/>
        <v>197</v>
      </c>
      <c r="T93" s="2">
        <f t="shared" si="361"/>
        <v>2</v>
      </c>
      <c r="U93">
        <f t="shared" si="362"/>
        <v>8</v>
      </c>
      <c r="V93">
        <f t="shared" si="363"/>
        <v>1</v>
      </c>
      <c r="W93">
        <f t="shared" si="364"/>
        <v>5</v>
      </c>
      <c r="X93">
        <f t="shared" si="365"/>
        <v>2</v>
      </c>
      <c r="Y93">
        <f t="shared" si="366"/>
        <v>0</v>
      </c>
      <c r="Z93">
        <f t="shared" si="367"/>
        <v>0</v>
      </c>
      <c r="AA93">
        <f t="shared" si="368"/>
        <v>0</v>
      </c>
      <c r="AB93">
        <f t="shared" si="369"/>
        <v>0</v>
      </c>
      <c r="AC93">
        <f t="shared" si="370"/>
        <v>0</v>
      </c>
      <c r="AD93">
        <f t="shared" si="371"/>
        <v>0</v>
      </c>
      <c r="AE93">
        <f t="shared" si="372"/>
        <v>0</v>
      </c>
      <c r="AG93" s="1">
        <f t="shared" si="373"/>
        <v>1</v>
      </c>
      <c r="AH93" s="1">
        <f t="shared" si="374"/>
        <v>5</v>
      </c>
      <c r="AI93" s="1">
        <f t="shared" ref="AI93:AI101" si="393">IF((+V93+W93+X93)&lt;9,+X93,8-(AG93+AH93))</f>
        <v>2</v>
      </c>
      <c r="AJ93" s="1">
        <f t="shared" si="375"/>
        <v>0</v>
      </c>
      <c r="AK93" s="29">
        <f t="shared" si="376"/>
        <v>0</v>
      </c>
      <c r="AL93" s="29">
        <f t="shared" si="377"/>
        <v>0</v>
      </c>
      <c r="AM93" s="29">
        <f t="shared" si="378"/>
        <v>0</v>
      </c>
      <c r="AN93" s="29">
        <f t="shared" si="379"/>
        <v>0</v>
      </c>
      <c r="AO93" s="29">
        <f t="shared" si="380"/>
        <v>0</v>
      </c>
      <c r="AP93" s="29">
        <f t="shared" si="381"/>
        <v>0</v>
      </c>
      <c r="AQ93" s="31">
        <f t="shared" si="382"/>
        <v>197</v>
      </c>
      <c r="AR93">
        <f t="shared" si="383"/>
        <v>30</v>
      </c>
      <c r="AS93">
        <f t="shared" si="384"/>
        <v>125</v>
      </c>
      <c r="AT93">
        <f t="shared" si="385"/>
        <v>42</v>
      </c>
      <c r="AU93">
        <f t="shared" si="386"/>
        <v>0</v>
      </c>
      <c r="AV93">
        <f t="shared" si="387"/>
        <v>0</v>
      </c>
      <c r="AW93">
        <f t="shared" si="388"/>
        <v>0</v>
      </c>
      <c r="AX93">
        <f t="shared" si="389"/>
        <v>0</v>
      </c>
      <c r="AY93">
        <f t="shared" si="390"/>
        <v>0</v>
      </c>
      <c r="AZ93">
        <f t="shared" si="391"/>
        <v>0</v>
      </c>
      <c r="BA93">
        <f t="shared" si="392"/>
        <v>0</v>
      </c>
    </row>
    <row r="94" spans="1:53" x14ac:dyDescent="0.25">
      <c r="A94" t="str">
        <f t="shared" si="357"/>
        <v>BrandenburgAaron</v>
      </c>
      <c r="B94" t="s">
        <v>176</v>
      </c>
      <c r="C94" t="s">
        <v>177</v>
      </c>
      <c r="D94" t="s">
        <v>173</v>
      </c>
      <c r="E94" s="2" t="s">
        <v>161</v>
      </c>
      <c r="F94" s="2">
        <v>25</v>
      </c>
      <c r="G94" s="2">
        <v>18</v>
      </c>
      <c r="H94" s="2">
        <v>21</v>
      </c>
      <c r="I94" s="2">
        <v>18</v>
      </c>
      <c r="J94" s="2">
        <v>25</v>
      </c>
      <c r="K94" s="2">
        <v>25</v>
      </c>
      <c r="L94" s="2">
        <v>30</v>
      </c>
      <c r="M94" s="2" t="s">
        <v>166</v>
      </c>
      <c r="N94" s="2">
        <v>30</v>
      </c>
      <c r="O94" s="2">
        <v>21</v>
      </c>
      <c r="P94" s="2" t="s">
        <v>161</v>
      </c>
      <c r="Q94" s="2">
        <f t="shared" si="358"/>
        <v>195</v>
      </c>
      <c r="R94" s="2">
        <f t="shared" si="359"/>
        <v>9</v>
      </c>
      <c r="S94" s="2">
        <f t="shared" si="360"/>
        <v>213</v>
      </c>
      <c r="T94" s="2">
        <f t="shared" si="361"/>
        <v>2</v>
      </c>
      <c r="U94">
        <f>SUM(V94:AE94)</f>
        <v>9</v>
      </c>
      <c r="V94">
        <f>COUNTIF($E94:$P94,$V$57)</f>
        <v>2</v>
      </c>
      <c r="W94">
        <f>COUNTIF($E94:$P94,$W$57)</f>
        <v>3</v>
      </c>
      <c r="X94">
        <f>COUNTIF($E94:$P94,$X$57)</f>
        <v>2</v>
      </c>
      <c r="Y94">
        <f>COUNTIF($E94:$P94,$Y$57)</f>
        <v>2</v>
      </c>
      <c r="Z94">
        <f>COUNTIF($E94:$P94,$Z$57)</f>
        <v>0</v>
      </c>
      <c r="AA94">
        <f>COUNTIF($E94:$P94,$AA$57)</f>
        <v>0</v>
      </c>
      <c r="AB94">
        <f>COUNTIF($E94:$P94,$AB$57)</f>
        <v>0</v>
      </c>
      <c r="AC94">
        <f>COUNTIF($E94:$P94,$AC$57)</f>
        <v>0</v>
      </c>
      <c r="AD94">
        <f>COUNTIF($E94:$P94,$AD$57)</f>
        <v>0</v>
      </c>
      <c r="AE94">
        <f>COUNTIF($E94:$P94,$AE$57)</f>
        <v>0</v>
      </c>
      <c r="AG94" s="1">
        <f>IF(V94&lt;9,+V94,8)</f>
        <v>2</v>
      </c>
      <c r="AH94" s="1">
        <f>IF((V94+W94)&lt;9,(+W94),8-AG94)</f>
        <v>3</v>
      </c>
      <c r="AI94" s="1">
        <f t="shared" si="393"/>
        <v>2</v>
      </c>
      <c r="AJ94" s="1">
        <f>IF((V94+W94+X94+Y94)&lt;9,Y94,8-(AG94+AH94+AI94))</f>
        <v>1</v>
      </c>
      <c r="AK94" s="29">
        <f>IF((V94+W94+X94+Y94+Z94)&lt;9,Z94,8-(AG94+AH94+AI94+AJ94))</f>
        <v>0</v>
      </c>
      <c r="AL94" s="29">
        <f>IF((V94+W94+X94+Y94+Z94+AA94)&lt;9,AA94,8-(AG94+AH94+AI94+AJ94+AK94))</f>
        <v>0</v>
      </c>
      <c r="AM94" s="29">
        <f>IF((V94+W94+X94+Y94+Z94+AA94+AB94)&lt;9,AB94,8-(AG94+AH94+AI94+AJ94+AK94+AL94))</f>
        <v>0</v>
      </c>
      <c r="AN94" s="29">
        <f>IF((V94+W94+X94+Y94+Z94+AA94+AB94+AC94)&lt;9,AC94,8-(AG94+AH94+AI94+AJ94+AK94+AL94+AM94))</f>
        <v>0</v>
      </c>
      <c r="AO94" s="29">
        <f>IF((V94+W94+X94+Y94+Z94+AA94+AB94+AC94+AD94)&lt;9,AD94,8-(AG94+AH94+AI94+AJ94+AK94+AL94+AM94+AN94))</f>
        <v>0</v>
      </c>
      <c r="AP94" s="29">
        <f>IF((V94+W94+X94+Y94+Z94+AA94+AB94+AC94+AD94+AE94)&lt;9,AE94,8-(AG94+AH94+AI94+AJ94+AK94+AL94+AM94+AN94+AO94))</f>
        <v>0</v>
      </c>
      <c r="AQ94" s="31">
        <f>SUM(AR94:BA94)</f>
        <v>195</v>
      </c>
      <c r="AR94">
        <f>+AG94*AR$57</f>
        <v>60</v>
      </c>
      <c r="AS94">
        <f t="shared" si="384"/>
        <v>75</v>
      </c>
      <c r="AT94">
        <f t="shared" si="385"/>
        <v>42</v>
      </c>
      <c r="AU94">
        <f t="shared" si="386"/>
        <v>18</v>
      </c>
      <c r="AV94">
        <f t="shared" si="387"/>
        <v>0</v>
      </c>
      <c r="AW94">
        <f t="shared" si="388"/>
        <v>0</v>
      </c>
      <c r="AX94">
        <f t="shared" si="389"/>
        <v>0</v>
      </c>
      <c r="AY94">
        <f t="shared" si="390"/>
        <v>0</v>
      </c>
      <c r="AZ94">
        <f t="shared" si="391"/>
        <v>0</v>
      </c>
      <c r="BA94">
        <f t="shared" si="392"/>
        <v>0</v>
      </c>
    </row>
    <row r="95" spans="1:53" x14ac:dyDescent="0.25">
      <c r="A95" t="str">
        <f t="shared" si="357"/>
        <v>MasonJoseph</v>
      </c>
      <c r="B95" t="s">
        <v>36</v>
      </c>
      <c r="C95" t="s">
        <v>60</v>
      </c>
      <c r="D95" t="s">
        <v>24</v>
      </c>
      <c r="E95" s="2">
        <v>16</v>
      </c>
      <c r="F95" s="2">
        <v>15</v>
      </c>
      <c r="G95" s="2">
        <v>14</v>
      </c>
      <c r="H95" s="2">
        <v>16</v>
      </c>
      <c r="I95" s="2">
        <v>16</v>
      </c>
      <c r="J95" s="2">
        <v>16</v>
      </c>
      <c r="K95" s="2" t="s">
        <v>161</v>
      </c>
      <c r="L95" s="2">
        <v>18</v>
      </c>
      <c r="M95" s="2" t="s">
        <v>161</v>
      </c>
      <c r="N95" s="2">
        <v>21</v>
      </c>
      <c r="O95" s="2">
        <v>18</v>
      </c>
      <c r="P95" s="2">
        <v>18</v>
      </c>
      <c r="Q95" s="2">
        <f t="shared" si="358"/>
        <v>139</v>
      </c>
      <c r="R95" s="2">
        <f t="shared" si="359"/>
        <v>10</v>
      </c>
      <c r="S95" s="2">
        <f t="shared" si="360"/>
        <v>168</v>
      </c>
      <c r="T95" s="2">
        <f t="shared" si="361"/>
        <v>2</v>
      </c>
      <c r="U95">
        <f t="shared" si="362"/>
        <v>10</v>
      </c>
      <c r="V95">
        <f t="shared" si="363"/>
        <v>0</v>
      </c>
      <c r="W95">
        <f t="shared" si="364"/>
        <v>0</v>
      </c>
      <c r="X95">
        <f t="shared" si="365"/>
        <v>1</v>
      </c>
      <c r="Y95">
        <f t="shared" si="366"/>
        <v>3</v>
      </c>
      <c r="Z95">
        <f t="shared" si="367"/>
        <v>4</v>
      </c>
      <c r="AA95">
        <f t="shared" si="368"/>
        <v>1</v>
      </c>
      <c r="AB95">
        <f t="shared" si="369"/>
        <v>1</v>
      </c>
      <c r="AC95">
        <f t="shared" si="370"/>
        <v>0</v>
      </c>
      <c r="AD95">
        <f t="shared" si="371"/>
        <v>0</v>
      </c>
      <c r="AE95">
        <f t="shared" si="372"/>
        <v>0</v>
      </c>
      <c r="AG95" s="1">
        <f t="shared" si="373"/>
        <v>0</v>
      </c>
      <c r="AH95" s="1">
        <f t="shared" si="374"/>
        <v>0</v>
      </c>
      <c r="AI95" s="1">
        <f t="shared" si="393"/>
        <v>1</v>
      </c>
      <c r="AJ95" s="1">
        <f t="shared" si="375"/>
        <v>3</v>
      </c>
      <c r="AK95" s="29">
        <f t="shared" si="376"/>
        <v>4</v>
      </c>
      <c r="AL95" s="29">
        <f t="shared" si="377"/>
        <v>0</v>
      </c>
      <c r="AM95" s="29">
        <f t="shared" si="378"/>
        <v>0</v>
      </c>
      <c r="AN95" s="29">
        <f t="shared" si="379"/>
        <v>0</v>
      </c>
      <c r="AO95" s="29">
        <f t="shared" si="380"/>
        <v>0</v>
      </c>
      <c r="AP95" s="29">
        <f t="shared" si="381"/>
        <v>0</v>
      </c>
      <c r="AQ95" s="31">
        <f t="shared" si="382"/>
        <v>139</v>
      </c>
      <c r="AR95">
        <f t="shared" si="383"/>
        <v>0</v>
      </c>
      <c r="AS95">
        <f t="shared" si="384"/>
        <v>0</v>
      </c>
      <c r="AT95">
        <f t="shared" si="385"/>
        <v>21</v>
      </c>
      <c r="AU95">
        <f t="shared" si="386"/>
        <v>54</v>
      </c>
      <c r="AV95">
        <f t="shared" si="387"/>
        <v>64</v>
      </c>
      <c r="AW95">
        <f t="shared" si="388"/>
        <v>0</v>
      </c>
      <c r="AX95">
        <f t="shared" si="389"/>
        <v>0</v>
      </c>
      <c r="AY95">
        <f t="shared" si="390"/>
        <v>0</v>
      </c>
      <c r="AZ95">
        <f t="shared" si="391"/>
        <v>0</v>
      </c>
      <c r="BA95">
        <f t="shared" si="392"/>
        <v>0</v>
      </c>
    </row>
    <row r="96" spans="1:53" x14ac:dyDescent="0.25">
      <c r="A96" t="str">
        <f t="shared" si="357"/>
        <v>HowardBradley</v>
      </c>
      <c r="B96" t="s">
        <v>51</v>
      </c>
      <c r="C96" t="s">
        <v>158</v>
      </c>
      <c r="D96" t="s">
        <v>21</v>
      </c>
      <c r="E96" s="2">
        <v>21</v>
      </c>
      <c r="F96" s="2">
        <v>18</v>
      </c>
      <c r="G96" s="2">
        <v>21</v>
      </c>
      <c r="H96" s="2" t="s">
        <v>161</v>
      </c>
      <c r="I96" s="2">
        <v>21</v>
      </c>
      <c r="J96" s="2">
        <v>15</v>
      </c>
      <c r="K96" s="2" t="s">
        <v>52</v>
      </c>
      <c r="L96" s="2">
        <v>21</v>
      </c>
      <c r="M96" s="2" t="s">
        <v>166</v>
      </c>
      <c r="N96" s="2" t="s">
        <v>161</v>
      </c>
      <c r="O96" s="2">
        <v>16</v>
      </c>
      <c r="P96" s="2">
        <v>21</v>
      </c>
      <c r="Q96" s="2">
        <f t="shared" si="358"/>
        <v>154</v>
      </c>
      <c r="R96" s="2">
        <f t="shared" si="359"/>
        <v>8</v>
      </c>
      <c r="S96" s="2">
        <f t="shared" si="360"/>
        <v>154</v>
      </c>
      <c r="T96" s="2">
        <f t="shared" si="361"/>
        <v>2</v>
      </c>
      <c r="U96">
        <f t="shared" si="362"/>
        <v>8</v>
      </c>
      <c r="V96">
        <f t="shared" si="363"/>
        <v>0</v>
      </c>
      <c r="W96">
        <f t="shared" si="364"/>
        <v>0</v>
      </c>
      <c r="X96">
        <f t="shared" si="365"/>
        <v>5</v>
      </c>
      <c r="Y96">
        <f t="shared" si="366"/>
        <v>1</v>
      </c>
      <c r="Z96">
        <f t="shared" si="367"/>
        <v>1</v>
      </c>
      <c r="AA96">
        <f t="shared" si="368"/>
        <v>1</v>
      </c>
      <c r="AB96">
        <f t="shared" si="369"/>
        <v>0</v>
      </c>
      <c r="AC96">
        <f t="shared" si="370"/>
        <v>0</v>
      </c>
      <c r="AD96">
        <f t="shared" si="371"/>
        <v>0</v>
      </c>
      <c r="AE96">
        <f t="shared" si="372"/>
        <v>0</v>
      </c>
      <c r="AG96" s="1">
        <f t="shared" si="373"/>
        <v>0</v>
      </c>
      <c r="AH96" s="1">
        <f t="shared" si="374"/>
        <v>0</v>
      </c>
      <c r="AI96" s="1">
        <f t="shared" si="393"/>
        <v>5</v>
      </c>
      <c r="AJ96" s="1">
        <f t="shared" si="375"/>
        <v>1</v>
      </c>
      <c r="AK96" s="29">
        <f t="shared" si="376"/>
        <v>1</v>
      </c>
      <c r="AL96" s="29">
        <f t="shared" si="377"/>
        <v>1</v>
      </c>
      <c r="AM96" s="29">
        <f t="shared" si="378"/>
        <v>0</v>
      </c>
      <c r="AN96" s="29">
        <f t="shared" si="379"/>
        <v>0</v>
      </c>
      <c r="AO96" s="29">
        <f t="shared" si="380"/>
        <v>0</v>
      </c>
      <c r="AP96" s="29">
        <f t="shared" si="381"/>
        <v>0</v>
      </c>
      <c r="AQ96" s="31">
        <f t="shared" si="382"/>
        <v>154</v>
      </c>
      <c r="AR96">
        <f t="shared" si="383"/>
        <v>0</v>
      </c>
      <c r="AS96">
        <f t="shared" si="384"/>
        <v>0</v>
      </c>
      <c r="AT96">
        <f t="shared" si="385"/>
        <v>105</v>
      </c>
      <c r="AU96">
        <f t="shared" si="386"/>
        <v>18</v>
      </c>
      <c r="AV96">
        <f t="shared" si="387"/>
        <v>16</v>
      </c>
      <c r="AW96">
        <f t="shared" si="388"/>
        <v>15</v>
      </c>
      <c r="AX96">
        <f t="shared" si="389"/>
        <v>0</v>
      </c>
      <c r="AY96">
        <f t="shared" si="390"/>
        <v>0</v>
      </c>
      <c r="AZ96">
        <f t="shared" si="391"/>
        <v>0</v>
      </c>
      <c r="BA96">
        <f t="shared" si="392"/>
        <v>0</v>
      </c>
    </row>
    <row r="97" spans="1:53" x14ac:dyDescent="0.25">
      <c r="A97" t="str">
        <f t="shared" si="357"/>
        <v>BrandenburgEvan</v>
      </c>
      <c r="B97" t="s">
        <v>176</v>
      </c>
      <c r="C97" t="s">
        <v>178</v>
      </c>
      <c r="D97" t="s">
        <v>173</v>
      </c>
      <c r="E97" s="2" t="s">
        <v>161</v>
      </c>
      <c r="F97" s="2">
        <v>16</v>
      </c>
      <c r="G97" s="2">
        <v>16</v>
      </c>
      <c r="H97" s="2">
        <v>15</v>
      </c>
      <c r="I97" s="2">
        <v>15</v>
      </c>
      <c r="J97" s="2">
        <v>18</v>
      </c>
      <c r="K97" s="2">
        <v>21</v>
      </c>
      <c r="L97" s="2">
        <v>16</v>
      </c>
      <c r="M97" s="2" t="s">
        <v>166</v>
      </c>
      <c r="N97" s="2" t="s">
        <v>166</v>
      </c>
      <c r="O97" s="2" t="s">
        <v>166</v>
      </c>
      <c r="P97" s="2" t="s">
        <v>161</v>
      </c>
      <c r="Q97" s="2">
        <f t="shared" si="358"/>
        <v>117</v>
      </c>
      <c r="R97" s="2">
        <f t="shared" si="359"/>
        <v>7</v>
      </c>
      <c r="S97" s="2">
        <f t="shared" si="360"/>
        <v>117</v>
      </c>
      <c r="T97" s="2">
        <f t="shared" si="361"/>
        <v>2</v>
      </c>
      <c r="U97">
        <f t="shared" si="362"/>
        <v>7</v>
      </c>
      <c r="V97">
        <f t="shared" si="363"/>
        <v>0</v>
      </c>
      <c r="W97">
        <f t="shared" si="364"/>
        <v>0</v>
      </c>
      <c r="X97">
        <f t="shared" si="365"/>
        <v>1</v>
      </c>
      <c r="Y97">
        <f t="shared" si="366"/>
        <v>1</v>
      </c>
      <c r="Z97">
        <f t="shared" si="367"/>
        <v>3</v>
      </c>
      <c r="AA97">
        <f t="shared" si="368"/>
        <v>2</v>
      </c>
      <c r="AB97">
        <f t="shared" si="369"/>
        <v>0</v>
      </c>
      <c r="AC97">
        <f t="shared" si="370"/>
        <v>0</v>
      </c>
      <c r="AD97">
        <f t="shared" si="371"/>
        <v>0</v>
      </c>
      <c r="AE97">
        <f t="shared" si="372"/>
        <v>0</v>
      </c>
      <c r="AG97" s="1">
        <f t="shared" si="373"/>
        <v>0</v>
      </c>
      <c r="AH97" s="1">
        <f t="shared" si="374"/>
        <v>0</v>
      </c>
      <c r="AI97" s="1">
        <f t="shared" si="393"/>
        <v>1</v>
      </c>
      <c r="AJ97" s="1">
        <f t="shared" si="375"/>
        <v>1</v>
      </c>
      <c r="AK97" s="29">
        <f t="shared" si="376"/>
        <v>3</v>
      </c>
      <c r="AL97" s="29">
        <f t="shared" si="377"/>
        <v>2</v>
      </c>
      <c r="AM97" s="29">
        <f t="shared" si="378"/>
        <v>0</v>
      </c>
      <c r="AN97" s="29">
        <f t="shared" si="379"/>
        <v>0</v>
      </c>
      <c r="AO97" s="29">
        <f t="shared" si="380"/>
        <v>0</v>
      </c>
      <c r="AP97" s="29">
        <f t="shared" si="381"/>
        <v>0</v>
      </c>
      <c r="AQ97" s="31">
        <f t="shared" si="382"/>
        <v>117</v>
      </c>
      <c r="AR97">
        <f t="shared" si="383"/>
        <v>0</v>
      </c>
      <c r="AS97">
        <f t="shared" si="384"/>
        <v>0</v>
      </c>
      <c r="AT97">
        <f t="shared" si="385"/>
        <v>21</v>
      </c>
      <c r="AU97">
        <f t="shared" si="386"/>
        <v>18</v>
      </c>
      <c r="AV97">
        <f t="shared" si="387"/>
        <v>48</v>
      </c>
      <c r="AW97">
        <f t="shared" si="388"/>
        <v>30</v>
      </c>
      <c r="AX97">
        <f t="shared" si="389"/>
        <v>0</v>
      </c>
      <c r="AY97">
        <f t="shared" si="390"/>
        <v>0</v>
      </c>
      <c r="AZ97">
        <f t="shared" si="391"/>
        <v>0</v>
      </c>
      <c r="BA97">
        <f t="shared" si="392"/>
        <v>0</v>
      </c>
    </row>
    <row r="98" spans="1:53" x14ac:dyDescent="0.25">
      <c r="A98" t="str">
        <f t="shared" si="357"/>
        <v>HowardRyan</v>
      </c>
      <c r="B98" t="s">
        <v>51</v>
      </c>
      <c r="C98" t="s">
        <v>25</v>
      </c>
      <c r="D98" t="s">
        <v>21</v>
      </c>
      <c r="E98" s="2">
        <v>15</v>
      </c>
      <c r="F98" s="2" t="s">
        <v>166</v>
      </c>
      <c r="G98" s="2" t="s">
        <v>166</v>
      </c>
      <c r="H98" s="2" t="s">
        <v>161</v>
      </c>
      <c r="I98" s="2">
        <v>14</v>
      </c>
      <c r="J98" s="2">
        <v>14</v>
      </c>
      <c r="K98" s="2" t="s">
        <v>52</v>
      </c>
      <c r="L98" s="2" t="s">
        <v>166</v>
      </c>
      <c r="M98" s="2" t="s">
        <v>166</v>
      </c>
      <c r="N98" s="2" t="s">
        <v>161</v>
      </c>
      <c r="O98" s="2" t="s">
        <v>52</v>
      </c>
      <c r="P98" s="2" t="s">
        <v>166</v>
      </c>
      <c r="Q98" s="2">
        <f>+AQ98</f>
        <v>43</v>
      </c>
      <c r="R98" s="2">
        <f>COUNT(E98:P98)</f>
        <v>3</v>
      </c>
      <c r="S98" s="2">
        <f>SUM(E98:P98)</f>
        <v>43</v>
      </c>
      <c r="T98" s="2">
        <f>COUNTIF(E98:P98,"W")</f>
        <v>2</v>
      </c>
      <c r="U98">
        <f t="shared" si="362"/>
        <v>3</v>
      </c>
      <c r="V98">
        <f t="shared" si="363"/>
        <v>0</v>
      </c>
      <c r="W98">
        <f t="shared" si="364"/>
        <v>0</v>
      </c>
      <c r="X98">
        <f t="shared" si="365"/>
        <v>0</v>
      </c>
      <c r="Y98">
        <f t="shared" si="366"/>
        <v>0</v>
      </c>
      <c r="Z98">
        <f t="shared" si="367"/>
        <v>0</v>
      </c>
      <c r="AA98">
        <f t="shared" si="368"/>
        <v>1</v>
      </c>
      <c r="AB98">
        <f t="shared" si="369"/>
        <v>2</v>
      </c>
      <c r="AC98">
        <f t="shared" si="370"/>
        <v>0</v>
      </c>
      <c r="AD98">
        <f t="shared" si="371"/>
        <v>0</v>
      </c>
      <c r="AE98">
        <f t="shared" si="372"/>
        <v>0</v>
      </c>
      <c r="AG98" s="1">
        <f t="shared" si="373"/>
        <v>0</v>
      </c>
      <c r="AH98" s="1">
        <f t="shared" si="374"/>
        <v>0</v>
      </c>
      <c r="AI98" s="1">
        <f t="shared" si="393"/>
        <v>0</v>
      </c>
      <c r="AJ98" s="1">
        <f t="shared" si="375"/>
        <v>0</v>
      </c>
      <c r="AK98" s="29">
        <f t="shared" si="376"/>
        <v>0</v>
      </c>
      <c r="AL98" s="29">
        <f t="shared" si="377"/>
        <v>1</v>
      </c>
      <c r="AM98" s="29">
        <f t="shared" si="378"/>
        <v>2</v>
      </c>
      <c r="AN98" s="29">
        <f t="shared" si="379"/>
        <v>0</v>
      </c>
      <c r="AO98" s="29">
        <f t="shared" si="380"/>
        <v>0</v>
      </c>
      <c r="AP98" s="29">
        <f t="shared" si="381"/>
        <v>0</v>
      </c>
      <c r="AQ98" s="31">
        <f t="shared" si="382"/>
        <v>43</v>
      </c>
      <c r="AR98">
        <f t="shared" si="383"/>
        <v>0</v>
      </c>
      <c r="AS98">
        <f t="shared" si="384"/>
        <v>0</v>
      </c>
      <c r="AT98">
        <f t="shared" si="385"/>
        <v>0</v>
      </c>
      <c r="AU98">
        <f t="shared" si="386"/>
        <v>0</v>
      </c>
      <c r="AV98">
        <f t="shared" si="387"/>
        <v>0</v>
      </c>
      <c r="AW98">
        <f t="shared" si="388"/>
        <v>15</v>
      </c>
      <c r="AX98">
        <f t="shared" si="389"/>
        <v>28</v>
      </c>
      <c r="AY98">
        <f t="shared" si="390"/>
        <v>0</v>
      </c>
      <c r="AZ98">
        <f t="shared" si="391"/>
        <v>0</v>
      </c>
      <c r="BA98">
        <f t="shared" si="392"/>
        <v>0</v>
      </c>
    </row>
    <row r="99" spans="1:53" x14ac:dyDescent="0.25">
      <c r="A99" t="str">
        <f t="shared" si="357"/>
        <v>GawneJames</v>
      </c>
      <c r="B99" t="s">
        <v>185</v>
      </c>
      <c r="C99" t="s">
        <v>150</v>
      </c>
      <c r="D99" t="s">
        <v>26</v>
      </c>
      <c r="E99" s="2" t="s">
        <v>166</v>
      </c>
      <c r="F99" s="2" t="s">
        <v>166</v>
      </c>
      <c r="G99" s="2" t="s">
        <v>161</v>
      </c>
      <c r="H99" s="2" t="s">
        <v>166</v>
      </c>
      <c r="I99" s="2" t="s">
        <v>166</v>
      </c>
      <c r="J99" s="2" t="s">
        <v>166</v>
      </c>
      <c r="K99" s="2" t="s">
        <v>166</v>
      </c>
      <c r="L99" s="2" t="s">
        <v>161</v>
      </c>
      <c r="M99" s="2">
        <v>21</v>
      </c>
      <c r="N99" s="2" t="s">
        <v>166</v>
      </c>
      <c r="O99" s="2" t="s">
        <v>166</v>
      </c>
      <c r="P99" s="2" t="s">
        <v>166</v>
      </c>
      <c r="Q99" s="2">
        <f>+AQ99</f>
        <v>21</v>
      </c>
      <c r="R99" s="2">
        <f>COUNT(E99:P99)</f>
        <v>1</v>
      </c>
      <c r="S99" s="2">
        <f>SUM(E99:P99)</f>
        <v>21</v>
      </c>
      <c r="T99" s="2">
        <f>COUNTIF(E99:P99,"W")</f>
        <v>2</v>
      </c>
      <c r="U99">
        <f t="shared" ref="U99" si="394">SUM(V99:AE99)</f>
        <v>1</v>
      </c>
      <c r="V99">
        <f t="shared" si="363"/>
        <v>0</v>
      </c>
      <c r="W99">
        <f t="shared" si="364"/>
        <v>0</v>
      </c>
      <c r="X99">
        <f t="shared" si="365"/>
        <v>1</v>
      </c>
      <c r="Y99">
        <f t="shared" si="366"/>
        <v>0</v>
      </c>
      <c r="Z99">
        <f t="shared" si="367"/>
        <v>0</v>
      </c>
      <c r="AA99">
        <f t="shared" si="368"/>
        <v>0</v>
      </c>
      <c r="AB99">
        <f t="shared" si="369"/>
        <v>0</v>
      </c>
      <c r="AC99">
        <f t="shared" si="370"/>
        <v>0</v>
      </c>
      <c r="AD99">
        <f t="shared" si="371"/>
        <v>0</v>
      </c>
      <c r="AE99">
        <f t="shared" si="372"/>
        <v>0</v>
      </c>
      <c r="AG99" s="1">
        <f t="shared" ref="AG99" si="395">IF(V99&lt;9,+V99,8)</f>
        <v>0</v>
      </c>
      <c r="AH99" s="1">
        <f t="shared" ref="AH99" si="396">IF((V99+W99)&lt;9,(+W99),8-AG99)</f>
        <v>0</v>
      </c>
      <c r="AI99" s="1">
        <f t="shared" ref="AI99" si="397">IF((+V99+W99+X99)&lt;9,+X99,8-(AG99+AH99))</f>
        <v>1</v>
      </c>
      <c r="AJ99" s="1">
        <f t="shared" ref="AJ99" si="398">IF((V99+W99+X99+Y99)&lt;9,Y99,8-(AG99+AH99+AI99))</f>
        <v>0</v>
      </c>
      <c r="AK99" s="29">
        <f t="shared" ref="AK99" si="399">IF((V99+W99+X99+Y99+Z99)&lt;9,Z99,8-(AG99+AH99+AI99+AJ99))</f>
        <v>0</v>
      </c>
      <c r="AL99" s="29">
        <f t="shared" ref="AL99" si="400">IF((V99+W99+X99+Y99+Z99+AA99)&lt;9,AA99,8-(AG99+AH99+AI99+AJ99+AK99))</f>
        <v>0</v>
      </c>
      <c r="AM99" s="29">
        <f t="shared" ref="AM99" si="401">IF((V99+W99+X99+Y99+Z99+AA99+AB99)&lt;9,AB99,8-(AG99+AH99+AI99+AJ99+AK99+AL99))</f>
        <v>0</v>
      </c>
      <c r="AN99" s="29">
        <f t="shared" ref="AN99" si="402">IF((V99+W99+X99+Y99+Z99+AA99+AB99+AC99)&lt;9,AC99,8-(AG99+AH99+AI99+AJ99+AK99+AL99+AM99))</f>
        <v>0</v>
      </c>
      <c r="AO99" s="29">
        <f t="shared" ref="AO99" si="403">IF((V99+W99+X99+Y99+Z99+AA99+AB99+AC99+AD99)&lt;9,AD99,8-(AG99+AH99+AI99+AJ99+AK99+AL99+AM99+AN99))</f>
        <v>0</v>
      </c>
      <c r="AP99" s="29">
        <f t="shared" ref="AP99" si="404">IF((V99+W99+X99+Y99+Z99+AA99+AB99+AC99+AD99+AE99)&lt;9,AE99,8-(AG99+AH99+AI99+AJ99+AK99+AL99+AM99+AN99+AO99))</f>
        <v>0</v>
      </c>
      <c r="AQ99" s="31">
        <f t="shared" ref="AQ99" si="405">SUM(AR99:BA99)</f>
        <v>21</v>
      </c>
      <c r="AR99">
        <f t="shared" ref="AR99" si="406">+AG99*AR$57</f>
        <v>0</v>
      </c>
      <c r="AS99">
        <f t="shared" ref="AS99" si="407">+AH99*AS$57</f>
        <v>0</v>
      </c>
      <c r="AT99">
        <f t="shared" ref="AT99" si="408">+AI99*AT$57</f>
        <v>21</v>
      </c>
      <c r="AU99">
        <f t="shared" ref="AU99" si="409">+AJ99*AU$57</f>
        <v>0</v>
      </c>
      <c r="AV99">
        <f t="shared" ref="AV99" si="410">+AK99*AV$57</f>
        <v>0</v>
      </c>
      <c r="AW99">
        <f t="shared" ref="AW99" si="411">+AL99*AW$57</f>
        <v>0</v>
      </c>
      <c r="AX99">
        <f t="shared" ref="AX99" si="412">+AM99*AX$57</f>
        <v>0</v>
      </c>
      <c r="AY99">
        <f t="shared" ref="AY99" si="413">+AN99*AY$57</f>
        <v>0</v>
      </c>
      <c r="AZ99">
        <f t="shared" ref="AZ99" si="414">+AO99*AZ$57</f>
        <v>0</v>
      </c>
      <c r="BA99">
        <f t="shared" ref="BA99" si="415">+AP99*BA$57</f>
        <v>0</v>
      </c>
    </row>
    <row r="100" spans="1:53" x14ac:dyDescent="0.25">
      <c r="A100" t="str">
        <f t="shared" si="357"/>
        <v>FischmeisterJim</v>
      </c>
      <c r="B100" t="s">
        <v>49</v>
      </c>
      <c r="C100" t="s">
        <v>50</v>
      </c>
      <c r="D100" t="s">
        <v>27</v>
      </c>
      <c r="E100" s="2" t="s">
        <v>166</v>
      </c>
      <c r="F100" s="2">
        <v>30</v>
      </c>
      <c r="G100" s="2">
        <v>25</v>
      </c>
      <c r="H100" s="2" t="s">
        <v>166</v>
      </c>
      <c r="I100" s="2" t="s">
        <v>161</v>
      </c>
      <c r="J100" s="2" t="s">
        <v>166</v>
      </c>
      <c r="K100" s="2" t="s">
        <v>166</v>
      </c>
      <c r="L100" s="2" t="s">
        <v>166</v>
      </c>
      <c r="M100" s="2">
        <v>25</v>
      </c>
      <c r="N100" s="2" t="s">
        <v>166</v>
      </c>
      <c r="O100" s="2">
        <v>30</v>
      </c>
      <c r="P100" s="2">
        <v>30</v>
      </c>
      <c r="Q100" s="2">
        <f>+AQ100</f>
        <v>140</v>
      </c>
      <c r="R100" s="2">
        <f>COUNT(E100:P100)</f>
        <v>5</v>
      </c>
      <c r="S100" s="2">
        <f>SUM(E100:P100)</f>
        <v>140</v>
      </c>
      <c r="T100" s="2">
        <f>COUNTIF(E100:P100,"W")</f>
        <v>1</v>
      </c>
      <c r="U100">
        <f t="shared" ref="U100:U101" si="416">SUM(V100:AE100)</f>
        <v>5</v>
      </c>
      <c r="V100">
        <f t="shared" si="363"/>
        <v>3</v>
      </c>
      <c r="W100">
        <f t="shared" si="364"/>
        <v>2</v>
      </c>
      <c r="X100">
        <f t="shared" si="365"/>
        <v>0</v>
      </c>
      <c r="Y100">
        <f t="shared" si="366"/>
        <v>0</v>
      </c>
      <c r="Z100">
        <f t="shared" si="367"/>
        <v>0</v>
      </c>
      <c r="AA100">
        <f t="shared" si="368"/>
        <v>0</v>
      </c>
      <c r="AB100">
        <f t="shared" si="369"/>
        <v>0</v>
      </c>
      <c r="AC100">
        <f t="shared" si="370"/>
        <v>0</v>
      </c>
      <c r="AD100">
        <f t="shared" si="371"/>
        <v>0</v>
      </c>
      <c r="AE100">
        <f t="shared" si="372"/>
        <v>0</v>
      </c>
      <c r="AG100" s="1">
        <f t="shared" si="373"/>
        <v>3</v>
      </c>
      <c r="AH100" s="1">
        <f t="shared" si="374"/>
        <v>2</v>
      </c>
      <c r="AI100" s="1">
        <f t="shared" si="393"/>
        <v>0</v>
      </c>
      <c r="AJ100" s="1">
        <f t="shared" si="375"/>
        <v>0</v>
      </c>
      <c r="AK100" s="29">
        <f t="shared" si="376"/>
        <v>0</v>
      </c>
      <c r="AL100" s="29">
        <f t="shared" si="377"/>
        <v>0</v>
      </c>
      <c r="AM100" s="29">
        <f t="shared" si="378"/>
        <v>0</v>
      </c>
      <c r="AN100" s="29">
        <f t="shared" si="379"/>
        <v>0</v>
      </c>
      <c r="AO100" s="29">
        <f t="shared" si="380"/>
        <v>0</v>
      </c>
      <c r="AP100" s="29">
        <f t="shared" si="381"/>
        <v>0</v>
      </c>
      <c r="AQ100" s="31">
        <f t="shared" si="382"/>
        <v>140</v>
      </c>
      <c r="AR100">
        <f t="shared" si="383"/>
        <v>90</v>
      </c>
      <c r="AS100">
        <f t="shared" si="384"/>
        <v>50</v>
      </c>
      <c r="AT100">
        <f t="shared" si="385"/>
        <v>0</v>
      </c>
      <c r="AU100">
        <f t="shared" si="386"/>
        <v>0</v>
      </c>
      <c r="AV100">
        <f t="shared" si="387"/>
        <v>0</v>
      </c>
      <c r="AW100">
        <f t="shared" si="388"/>
        <v>0</v>
      </c>
      <c r="AX100">
        <f t="shared" si="389"/>
        <v>0</v>
      </c>
      <c r="AY100">
        <f t="shared" si="390"/>
        <v>0</v>
      </c>
      <c r="AZ100">
        <f t="shared" si="391"/>
        <v>0</v>
      </c>
      <c r="BA100">
        <f t="shared" si="392"/>
        <v>0</v>
      </c>
    </row>
    <row r="101" spans="1:53" x14ac:dyDescent="0.25">
      <c r="A101" t="str">
        <f t="shared" si="357"/>
        <v>HowardTravis</v>
      </c>
      <c r="B101" t="s">
        <v>51</v>
      </c>
      <c r="C101" t="s">
        <v>43</v>
      </c>
      <c r="D101" t="s">
        <v>55</v>
      </c>
      <c r="E101" s="2">
        <v>18</v>
      </c>
      <c r="F101" s="2" t="s">
        <v>161</v>
      </c>
      <c r="G101" s="2">
        <v>15</v>
      </c>
      <c r="H101" s="2">
        <v>18</v>
      </c>
      <c r="I101" s="2" t="s">
        <v>166</v>
      </c>
      <c r="J101" s="2" t="s">
        <v>166</v>
      </c>
      <c r="K101" s="2" t="s">
        <v>166</v>
      </c>
      <c r="L101" s="2" t="s">
        <v>166</v>
      </c>
      <c r="M101" s="2" t="s">
        <v>166</v>
      </c>
      <c r="N101" s="2" t="s">
        <v>166</v>
      </c>
      <c r="O101" s="2" t="s">
        <v>166</v>
      </c>
      <c r="P101" s="2" t="s">
        <v>166</v>
      </c>
      <c r="Q101" s="2">
        <f>+AQ101</f>
        <v>51</v>
      </c>
      <c r="R101" s="2">
        <f>COUNT(E101:P101)</f>
        <v>3</v>
      </c>
      <c r="S101" s="2">
        <f>SUM(E101:P101)</f>
        <v>51</v>
      </c>
      <c r="T101" s="2">
        <f>COUNTIF(E101:P101,"W")</f>
        <v>1</v>
      </c>
      <c r="U101">
        <f t="shared" si="416"/>
        <v>3</v>
      </c>
      <c r="V101">
        <f t="shared" si="363"/>
        <v>0</v>
      </c>
      <c r="W101">
        <f t="shared" si="364"/>
        <v>0</v>
      </c>
      <c r="X101">
        <f t="shared" si="365"/>
        <v>0</v>
      </c>
      <c r="Y101">
        <f t="shared" si="366"/>
        <v>2</v>
      </c>
      <c r="Z101">
        <f t="shared" si="367"/>
        <v>0</v>
      </c>
      <c r="AA101">
        <f t="shared" si="368"/>
        <v>1</v>
      </c>
      <c r="AB101">
        <f t="shared" si="369"/>
        <v>0</v>
      </c>
      <c r="AC101">
        <f t="shared" si="370"/>
        <v>0</v>
      </c>
      <c r="AD101">
        <f t="shared" si="371"/>
        <v>0</v>
      </c>
      <c r="AE101">
        <f t="shared" si="372"/>
        <v>0</v>
      </c>
      <c r="AG101" s="1">
        <f t="shared" si="373"/>
        <v>0</v>
      </c>
      <c r="AH101" s="1">
        <f t="shared" si="374"/>
        <v>0</v>
      </c>
      <c r="AI101" s="1">
        <f t="shared" si="393"/>
        <v>0</v>
      </c>
      <c r="AJ101" s="1">
        <f t="shared" si="375"/>
        <v>2</v>
      </c>
      <c r="AK101" s="29">
        <f t="shared" si="376"/>
        <v>0</v>
      </c>
      <c r="AL101" s="29">
        <f t="shared" si="377"/>
        <v>1</v>
      </c>
      <c r="AM101" s="29">
        <f t="shared" si="378"/>
        <v>0</v>
      </c>
      <c r="AN101" s="29">
        <f t="shared" si="379"/>
        <v>0</v>
      </c>
      <c r="AO101" s="29">
        <f t="shared" si="380"/>
        <v>0</v>
      </c>
      <c r="AP101" s="29">
        <f t="shared" si="381"/>
        <v>0</v>
      </c>
      <c r="AQ101" s="31">
        <f t="shared" si="382"/>
        <v>51</v>
      </c>
      <c r="AR101">
        <f t="shared" si="383"/>
        <v>0</v>
      </c>
      <c r="AS101">
        <f t="shared" si="384"/>
        <v>0</v>
      </c>
      <c r="AT101">
        <f t="shared" si="385"/>
        <v>0</v>
      </c>
      <c r="AU101">
        <f t="shared" si="386"/>
        <v>36</v>
      </c>
      <c r="AV101">
        <f t="shared" si="387"/>
        <v>0</v>
      </c>
      <c r="AW101">
        <f t="shared" si="388"/>
        <v>15</v>
      </c>
      <c r="AX101">
        <f t="shared" si="389"/>
        <v>0</v>
      </c>
      <c r="AY101">
        <f t="shared" si="390"/>
        <v>0</v>
      </c>
      <c r="AZ101">
        <f t="shared" si="391"/>
        <v>0</v>
      </c>
      <c r="BA101">
        <f t="shared" si="392"/>
        <v>0</v>
      </c>
    </row>
    <row r="102" spans="1:53" x14ac:dyDescent="0.25"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1:53" ht="21" hidden="1" customHeight="1" x14ac:dyDescent="0.35">
      <c r="A103" t="str">
        <f t="shared" si="36"/>
        <v>YOUTH</v>
      </c>
      <c r="B103" s="44" t="s">
        <v>19</v>
      </c>
      <c r="C103" s="45"/>
      <c r="D103" s="45"/>
      <c r="E103" s="2" t="str">
        <f>+$E$3</f>
        <v>MM</v>
      </c>
      <c r="F103" s="2" t="str">
        <f>+$F$3</f>
        <v>BF</v>
      </c>
      <c r="G103" s="2" t="str">
        <f>+$G$3</f>
        <v>GL</v>
      </c>
      <c r="H103" s="2" t="str">
        <f>+$H$3</f>
        <v>ME</v>
      </c>
      <c r="I103" s="2" t="str">
        <f>+$I$3</f>
        <v>MI</v>
      </c>
      <c r="J103" s="2" t="str">
        <f t="shared" ref="J103:P103" si="417">+J$3</f>
        <v>MI</v>
      </c>
      <c r="K103" s="2" t="str">
        <f t="shared" si="417"/>
        <v>ES</v>
      </c>
      <c r="L103" s="2" t="str">
        <f t="shared" si="417"/>
        <v>GL</v>
      </c>
      <c r="M103" s="2" t="str">
        <f t="shared" si="417"/>
        <v>ES</v>
      </c>
      <c r="N103" s="2" t="str">
        <f t="shared" si="417"/>
        <v>ME</v>
      </c>
      <c r="O103" s="2" t="str">
        <f t="shared" si="417"/>
        <v>BF</v>
      </c>
      <c r="P103" s="2" t="str">
        <f t="shared" si="417"/>
        <v>MM</v>
      </c>
      <c r="Q103" s="46" t="s">
        <v>7</v>
      </c>
      <c r="R103" s="48" t="s">
        <v>8</v>
      </c>
      <c r="S103" s="46" t="s">
        <v>9</v>
      </c>
      <c r="T103" s="50" t="s">
        <v>140</v>
      </c>
    </row>
    <row r="104" spans="1:53" hidden="1" x14ac:dyDescent="0.25">
      <c r="A104" t="str">
        <f t="shared" si="36"/>
        <v>Last NameFirst Name</v>
      </c>
      <c r="B104" s="3" t="s">
        <v>10</v>
      </c>
      <c r="C104" s="3" t="s">
        <v>11</v>
      </c>
      <c r="D104" s="4" t="s">
        <v>12</v>
      </c>
      <c r="E104" s="21">
        <f>+E$4</f>
        <v>45053</v>
      </c>
      <c r="F104" s="21">
        <f t="shared" ref="F104:P104" si="418">+F$4</f>
        <v>45067</v>
      </c>
      <c r="G104" s="21">
        <f t="shared" si="418"/>
        <v>45081</v>
      </c>
      <c r="H104" s="21">
        <f t="shared" si="418"/>
        <v>45102</v>
      </c>
      <c r="I104" s="21">
        <f t="shared" si="418"/>
        <v>45122</v>
      </c>
      <c r="J104" s="21">
        <f t="shared" si="418"/>
        <v>45123</v>
      </c>
      <c r="K104" s="21">
        <f t="shared" si="418"/>
        <v>45144</v>
      </c>
      <c r="L104" s="21">
        <f t="shared" si="418"/>
        <v>45165</v>
      </c>
      <c r="M104" s="21">
        <f t="shared" si="418"/>
        <v>45179</v>
      </c>
      <c r="N104" s="21">
        <f t="shared" si="418"/>
        <v>45193</v>
      </c>
      <c r="O104" s="21">
        <f t="shared" si="418"/>
        <v>45200</v>
      </c>
      <c r="P104" s="21">
        <f t="shared" si="418"/>
        <v>45214</v>
      </c>
      <c r="Q104" s="47"/>
      <c r="R104" s="53"/>
      <c r="S104" s="47"/>
      <c r="T104" s="51"/>
      <c r="U104" s="2" t="s">
        <v>9</v>
      </c>
      <c r="V104" s="2">
        <v>30</v>
      </c>
      <c r="W104" s="2">
        <v>25</v>
      </c>
      <c r="X104" s="2">
        <v>21</v>
      </c>
      <c r="Y104" s="2">
        <v>18</v>
      </c>
      <c r="Z104" s="2">
        <v>16</v>
      </c>
      <c r="AA104" s="2">
        <v>15</v>
      </c>
      <c r="AB104" s="2">
        <v>14</v>
      </c>
      <c r="AC104" s="2">
        <v>13</v>
      </c>
      <c r="AD104" s="2">
        <v>12</v>
      </c>
      <c r="AE104" s="2">
        <v>11</v>
      </c>
      <c r="AF104" s="30"/>
      <c r="AG104" s="2">
        <v>30</v>
      </c>
      <c r="AH104" s="2">
        <v>25</v>
      </c>
      <c r="AI104" s="2">
        <v>21</v>
      </c>
      <c r="AJ104" s="2">
        <v>18</v>
      </c>
      <c r="AK104" s="2">
        <v>16</v>
      </c>
      <c r="AL104" s="2">
        <v>15</v>
      </c>
      <c r="AM104" s="2">
        <v>14</v>
      </c>
      <c r="AN104" s="2">
        <v>13</v>
      </c>
      <c r="AO104" s="2">
        <v>12</v>
      </c>
      <c r="AP104" s="2">
        <v>11</v>
      </c>
      <c r="AQ104" s="32"/>
      <c r="AR104" s="2">
        <v>30</v>
      </c>
      <c r="AS104" s="2">
        <v>25</v>
      </c>
      <c r="AT104" s="2">
        <v>21</v>
      </c>
      <c r="AU104" s="2">
        <v>18</v>
      </c>
      <c r="AV104" s="2">
        <v>16</v>
      </c>
      <c r="AW104" s="2">
        <v>15</v>
      </c>
      <c r="AX104" s="2">
        <v>14</v>
      </c>
      <c r="AY104" s="2">
        <v>13</v>
      </c>
      <c r="AZ104" s="2">
        <v>12</v>
      </c>
      <c r="BA104" s="2">
        <v>11</v>
      </c>
    </row>
    <row r="105" spans="1:53" hidden="1" x14ac:dyDescent="0.25">
      <c r="A105" t="str">
        <f t="shared" si="36"/>
        <v/>
      </c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>
        <f t="shared" ref="Q105" si="419">+AQ105</f>
        <v>0</v>
      </c>
      <c r="R105" s="1">
        <f t="shared" ref="R105" si="420">COUNT(E105:P105)</f>
        <v>0</v>
      </c>
      <c r="S105" s="1">
        <f t="shared" ref="S105" si="421">SUM(E105:P105)</f>
        <v>0</v>
      </c>
      <c r="T105" s="2">
        <f t="shared" ref="T105" si="422">COUNTIF(E105:P105,"W")</f>
        <v>0</v>
      </c>
      <c r="U105">
        <f t="shared" ref="U105" si="423">SUM(V105:AE105)</f>
        <v>0</v>
      </c>
      <c r="V105">
        <f t="shared" ref="V105" si="424">COUNTIF($E105:$P105,$V$57)</f>
        <v>0</v>
      </c>
      <c r="W105">
        <f t="shared" ref="W105" si="425">COUNTIF($E105:$P105,$W$57)</f>
        <v>0</v>
      </c>
      <c r="X105">
        <f t="shared" ref="X105" si="426">COUNTIF($E105:$P105,$X$57)</f>
        <v>0</v>
      </c>
      <c r="Y105">
        <f t="shared" ref="Y105" si="427">COUNTIF($E105:$P105,$Y$57)</f>
        <v>0</v>
      </c>
      <c r="Z105">
        <f t="shared" ref="Z105" si="428">COUNTIF($E105:$P105,$Z$57)</f>
        <v>0</v>
      </c>
      <c r="AA105">
        <f t="shared" ref="AA105" si="429">COUNTIF($E105:$P105,$AA$57)</f>
        <v>0</v>
      </c>
      <c r="AB105">
        <f t="shared" ref="AB105" si="430">COUNTIF($E105:$P105,$AB$57)</f>
        <v>0</v>
      </c>
      <c r="AC105">
        <f t="shared" ref="AC105" si="431">COUNTIF($E105:$P105,$AC$57)</f>
        <v>0</v>
      </c>
      <c r="AD105">
        <f t="shared" ref="AD105" si="432">COUNTIF($E105:$P105,$AD$57)</f>
        <v>0</v>
      </c>
      <c r="AE105">
        <f t="shared" ref="AE105" si="433">COUNTIF($E105:$P105,$AE$57)</f>
        <v>0</v>
      </c>
      <c r="AG105" s="1">
        <f t="shared" ref="AG105" si="434">IF(V105&lt;9,+V105,8)</f>
        <v>0</v>
      </c>
      <c r="AH105" s="1">
        <f t="shared" ref="AH105" si="435">IF((V105+W105)&lt;9,(+W105),8-AG105)</f>
        <v>0</v>
      </c>
      <c r="AI105" s="1">
        <f>IF((+V105+W105+X105)&lt;9,+X105,8-(AG105+AH105))</f>
        <v>0</v>
      </c>
      <c r="AJ105" s="1">
        <f t="shared" ref="AJ105" si="436">IF((V105+W105+X105+Y105)&lt;9,Y105,8-(AG105+AH105+AI105))</f>
        <v>0</v>
      </c>
      <c r="AK105" s="29">
        <f t="shared" ref="AK105" si="437">IF((V105+W105+X105+Y105+Z105)&lt;9,Z105,8-(AG105+AH105+AI105+AJ105))</f>
        <v>0</v>
      </c>
      <c r="AL105" s="29">
        <f t="shared" ref="AL105" si="438">IF((V105+W105+X105+Y105+Z105+AA105)&lt;9,AA105,8-(AG105+AH105+AI105+AJ105+AK105))</f>
        <v>0</v>
      </c>
      <c r="AM105" s="29">
        <f t="shared" ref="AM105" si="439">IF((V105+W105+X105+Y105+Z105+AA105+AB105)&lt;9,AB105,8-(AG105+AH105+AI105+AJ105+AK105+AL105))</f>
        <v>0</v>
      </c>
      <c r="AN105" s="29">
        <f t="shared" ref="AN105" si="440">IF((V105+W105+X105+Y105+Z105+AA105+AB105+AC105)&lt;9,AC105,8-(AG105+AH105+AI105+AJ105+AK105+AL105+AM105))</f>
        <v>0</v>
      </c>
      <c r="AO105" s="29">
        <f t="shared" ref="AO105" si="441">IF((V105+W105+X105+Y105+Z105+AA105+AB105+AC105+AD105)&lt;9,AD105,8-(AG105+AH105+AI105+AJ105+AK105+AL105+AM105+AN105))</f>
        <v>0</v>
      </c>
      <c r="AP105" s="29">
        <f t="shared" ref="AP105" si="442">IF((V105+W105+X105+Y105+Z105+AA105+AB105+AC105+AD105+AE105)&lt;9,AE105,8-(AG105+AH105+AI105+AJ105+AK105+AL105+AM105+AN105+AO105))</f>
        <v>0</v>
      </c>
      <c r="AQ105" s="31">
        <f t="shared" ref="AQ105" si="443">SUM(AR105:BA105)</f>
        <v>0</v>
      </c>
      <c r="AR105">
        <f t="shared" ref="AR105" si="444">+AG105*AR$57</f>
        <v>0</v>
      </c>
      <c r="AS105">
        <f t="shared" ref="AS105" si="445">+AH105*AS$57</f>
        <v>0</v>
      </c>
      <c r="AT105">
        <f t="shared" ref="AT105" si="446">+AI105*AT$57</f>
        <v>0</v>
      </c>
      <c r="AU105">
        <f t="shared" ref="AU105" si="447">+AJ105*AU$57</f>
        <v>0</v>
      </c>
      <c r="AV105">
        <f t="shared" ref="AV105" si="448">+AK105*AV$57</f>
        <v>0</v>
      </c>
      <c r="AW105">
        <f t="shared" ref="AW105" si="449">+AL105*AW$57</f>
        <v>0</v>
      </c>
      <c r="AX105">
        <f t="shared" ref="AX105" si="450">+AM105*AX$57</f>
        <v>0</v>
      </c>
      <c r="AY105">
        <f t="shared" ref="AY105" si="451">+AN105*AY$57</f>
        <v>0</v>
      </c>
      <c r="AZ105">
        <f t="shared" ref="AZ105" si="452">+AO105*AZ$57</f>
        <v>0</v>
      </c>
      <c r="BA105">
        <f t="shared" ref="BA105" si="453">+AP105*BA$57</f>
        <v>0</v>
      </c>
    </row>
    <row r="106" spans="1:53" hidden="1" x14ac:dyDescent="0.25"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1:53" ht="21" x14ac:dyDescent="0.35">
      <c r="B107" s="44" t="s">
        <v>263</v>
      </c>
      <c r="C107" s="45"/>
      <c r="D107" s="45"/>
      <c r="E107" s="2" t="str">
        <f>+$E$3</f>
        <v>MM</v>
      </c>
      <c r="F107" s="2" t="str">
        <f>+$F$3</f>
        <v>BF</v>
      </c>
      <c r="G107" s="2" t="str">
        <f>+$G$3</f>
        <v>GL</v>
      </c>
      <c r="H107" s="2" t="str">
        <f>+$H$3</f>
        <v>ME</v>
      </c>
      <c r="I107" s="2" t="str">
        <f>+$I$3</f>
        <v>MI</v>
      </c>
      <c r="J107" s="2" t="str">
        <f t="shared" ref="J107:P107" si="454">+J$3</f>
        <v>MI</v>
      </c>
      <c r="K107" s="2" t="str">
        <f t="shared" si="454"/>
        <v>ES</v>
      </c>
      <c r="L107" s="2" t="str">
        <f t="shared" si="454"/>
        <v>GL</v>
      </c>
      <c r="M107" s="2" t="str">
        <f t="shared" si="454"/>
        <v>ES</v>
      </c>
      <c r="N107" s="2" t="str">
        <f t="shared" si="454"/>
        <v>ME</v>
      </c>
      <c r="O107" s="2" t="str">
        <f t="shared" si="454"/>
        <v>BF</v>
      </c>
      <c r="P107" s="2" t="str">
        <f t="shared" si="454"/>
        <v>MM</v>
      </c>
      <c r="Q107" s="46" t="s">
        <v>7</v>
      </c>
      <c r="R107" s="48" t="s">
        <v>8</v>
      </c>
      <c r="S107" s="46" t="s">
        <v>9</v>
      </c>
      <c r="T107" s="50" t="s">
        <v>140</v>
      </c>
    </row>
    <row r="108" spans="1:53" x14ac:dyDescent="0.25">
      <c r="B108" s="3" t="s">
        <v>10</v>
      </c>
      <c r="C108" s="3" t="s">
        <v>11</v>
      </c>
      <c r="D108" s="4" t="s">
        <v>12</v>
      </c>
      <c r="E108" s="21">
        <f>+E$4</f>
        <v>45053</v>
      </c>
      <c r="F108" s="21">
        <f t="shared" ref="F108:P108" si="455">+F$4</f>
        <v>45067</v>
      </c>
      <c r="G108" s="21">
        <f t="shared" si="455"/>
        <v>45081</v>
      </c>
      <c r="H108" s="21">
        <f t="shared" si="455"/>
        <v>45102</v>
      </c>
      <c r="I108" s="21">
        <f t="shared" si="455"/>
        <v>45122</v>
      </c>
      <c r="J108" s="21">
        <f t="shared" si="455"/>
        <v>45123</v>
      </c>
      <c r="K108" s="21">
        <f t="shared" si="455"/>
        <v>45144</v>
      </c>
      <c r="L108" s="21">
        <f t="shared" si="455"/>
        <v>45165</v>
      </c>
      <c r="M108" s="21">
        <f t="shared" si="455"/>
        <v>45179</v>
      </c>
      <c r="N108" s="21">
        <f t="shared" si="455"/>
        <v>45193</v>
      </c>
      <c r="O108" s="21">
        <f t="shared" si="455"/>
        <v>45200</v>
      </c>
      <c r="P108" s="21">
        <f t="shared" si="455"/>
        <v>45214</v>
      </c>
      <c r="Q108" s="47"/>
      <c r="R108" s="49"/>
      <c r="S108" s="47"/>
      <c r="T108" s="51"/>
      <c r="U108" s="2" t="s">
        <v>9</v>
      </c>
      <c r="V108" s="2">
        <v>30</v>
      </c>
      <c r="W108" s="2">
        <v>25</v>
      </c>
      <c r="X108" s="2">
        <v>21</v>
      </c>
      <c r="Y108" s="2">
        <v>18</v>
      </c>
      <c r="Z108" s="2">
        <v>16</v>
      </c>
      <c r="AA108" s="2">
        <v>15</v>
      </c>
      <c r="AB108" s="2">
        <v>14</v>
      </c>
      <c r="AC108" s="2">
        <v>13</v>
      </c>
      <c r="AD108" s="2">
        <v>12</v>
      </c>
      <c r="AE108" s="2">
        <v>11</v>
      </c>
      <c r="AF108" s="30"/>
      <c r="AG108" s="2">
        <v>30</v>
      </c>
      <c r="AH108" s="2">
        <v>25</v>
      </c>
      <c r="AI108" s="2">
        <v>21</v>
      </c>
      <c r="AJ108" s="2">
        <v>18</v>
      </c>
      <c r="AK108" s="2">
        <v>16</v>
      </c>
      <c r="AL108" s="2">
        <v>15</v>
      </c>
      <c r="AM108" s="2">
        <v>14</v>
      </c>
      <c r="AN108" s="2">
        <v>13</v>
      </c>
      <c r="AO108" s="2">
        <v>12</v>
      </c>
      <c r="AP108" s="2">
        <v>11</v>
      </c>
      <c r="AQ108" s="32"/>
      <c r="AR108" s="2">
        <v>30</v>
      </c>
      <c r="AS108" s="2">
        <v>25</v>
      </c>
      <c r="AT108" s="2">
        <v>21</v>
      </c>
      <c r="AU108" s="2">
        <v>18</v>
      </c>
      <c r="AV108" s="2">
        <v>16</v>
      </c>
      <c r="AW108" s="2">
        <v>15</v>
      </c>
      <c r="AX108" s="2">
        <v>14</v>
      </c>
      <c r="AY108" s="2">
        <v>13</v>
      </c>
      <c r="AZ108" s="2">
        <v>12</v>
      </c>
      <c r="BA108" s="2">
        <v>11</v>
      </c>
    </row>
    <row r="109" spans="1:53" x14ac:dyDescent="0.25">
      <c r="A109" t="str">
        <f t="shared" ref="A109:A117" si="456">+B109&amp;C109</f>
        <v>MoonHazel</v>
      </c>
      <c r="B109" t="s">
        <v>272</v>
      </c>
      <c r="C109" t="s">
        <v>273</v>
      </c>
      <c r="E109" s="2" t="s">
        <v>166</v>
      </c>
      <c r="F109" s="2" t="s">
        <v>166</v>
      </c>
      <c r="G109" s="2" t="s">
        <v>166</v>
      </c>
      <c r="H109" s="2" t="s">
        <v>166</v>
      </c>
      <c r="I109" s="2">
        <v>30</v>
      </c>
      <c r="J109" s="2">
        <v>30</v>
      </c>
      <c r="K109" s="2">
        <v>30</v>
      </c>
      <c r="L109" s="2" t="s">
        <v>166</v>
      </c>
      <c r="M109" s="2" t="s">
        <v>166</v>
      </c>
      <c r="N109" s="2">
        <v>25</v>
      </c>
      <c r="O109" s="2">
        <v>30</v>
      </c>
      <c r="P109" s="2">
        <v>30</v>
      </c>
      <c r="Q109" s="2">
        <f t="shared" ref="Q109:Q116" si="457">+AQ109</f>
        <v>175</v>
      </c>
      <c r="R109" s="2">
        <f t="shared" ref="R109:R116" si="458">COUNT(E109:P109)</f>
        <v>6</v>
      </c>
      <c r="S109" s="2">
        <f t="shared" ref="S109:S116" si="459">SUM(E109:P109)</f>
        <v>175</v>
      </c>
      <c r="T109" s="2"/>
      <c r="U109">
        <f t="shared" ref="U109:U110" si="460">SUM(V109:AE109)</f>
        <v>6</v>
      </c>
      <c r="V109">
        <f t="shared" ref="V109:V116" si="461">COUNTIF($E109:$P109,$V$57)</f>
        <v>5</v>
      </c>
      <c r="W109">
        <f t="shared" ref="W109:W116" si="462">COUNTIF($E109:$P109,$W$57)</f>
        <v>1</v>
      </c>
      <c r="X109">
        <f t="shared" ref="X109:X116" si="463">COUNTIF($E109:$P109,$X$57)</f>
        <v>0</v>
      </c>
      <c r="Y109">
        <f t="shared" ref="Y109:Y116" si="464">COUNTIF($E109:$P109,$Y$57)</f>
        <v>0</v>
      </c>
      <c r="Z109">
        <f t="shared" ref="Z109:Z116" si="465">COUNTIF($E109:$P109,$Z$57)</f>
        <v>0</v>
      </c>
      <c r="AA109">
        <f t="shared" ref="AA109:AA116" si="466">COUNTIF($E109:$P109,$AA$57)</f>
        <v>0</v>
      </c>
      <c r="AB109">
        <f t="shared" ref="AB109:AB116" si="467">COUNTIF($E109:$P109,$AB$57)</f>
        <v>0</v>
      </c>
      <c r="AC109">
        <f t="shared" ref="AC109:AC116" si="468">COUNTIF($E109:$P109,$AC$57)</f>
        <v>0</v>
      </c>
      <c r="AD109">
        <f t="shared" ref="AD109:AD116" si="469">COUNTIF($E109:$P109,$AD$57)</f>
        <v>0</v>
      </c>
      <c r="AE109">
        <f t="shared" ref="AE109:AE116" si="470">COUNTIF($E109:$P109,$AE$57)</f>
        <v>0</v>
      </c>
      <c r="AG109" s="1">
        <f t="shared" ref="AG109:AG110" si="471">IF(V109&lt;9,+V109,8)</f>
        <v>5</v>
      </c>
      <c r="AH109" s="1">
        <f t="shared" ref="AH109:AH110" si="472">IF((V109+W109)&lt;9,(+W109),8-AG109)</f>
        <v>1</v>
      </c>
      <c r="AI109" s="1">
        <f>IF((+V109+W109+X109)&lt;9,+X109,8-(AG109+AH109))</f>
        <v>0</v>
      </c>
      <c r="AJ109" s="1">
        <f t="shared" ref="AJ109:AJ110" si="473">IF((V109+W109+X109+Y109)&lt;9,Y109,8-(AG109+AH109+AI109))</f>
        <v>0</v>
      </c>
      <c r="AK109" s="29">
        <f t="shared" ref="AK109:AK110" si="474">IF((V109+W109+X109+Y109+Z109)&lt;9,Z109,8-(AG109+AH109+AI109+AJ109))</f>
        <v>0</v>
      </c>
      <c r="AL109" s="29">
        <f t="shared" ref="AL109:AL110" si="475">IF((V109+W109+X109+Y109+Z109+AA109)&lt;9,AA109,8-(AG109+AH109+AI109+AJ109+AK109))</f>
        <v>0</v>
      </c>
      <c r="AM109" s="29">
        <f t="shared" ref="AM109:AM110" si="476">IF((V109+W109+X109+Y109+Z109+AA109+AB109)&lt;9,AB109,8-(AG109+AH109+AI109+AJ109+AK109+AL109))</f>
        <v>0</v>
      </c>
      <c r="AN109" s="29">
        <f t="shared" ref="AN109:AN110" si="477">IF((V109+W109+X109+Y109+Z109+AA109+AB109+AC109)&lt;9,AC109,8-(AG109+AH109+AI109+AJ109+AK109+AL109+AM109))</f>
        <v>0</v>
      </c>
      <c r="AO109" s="29">
        <f t="shared" ref="AO109:AO110" si="478">IF((V109+W109+X109+Y109+Z109+AA109+AB109+AC109+AD109)&lt;9,AD109,8-(AG109+AH109+AI109+AJ109+AK109+AL109+AM109+AN109))</f>
        <v>0</v>
      </c>
      <c r="AP109" s="29">
        <f t="shared" ref="AP109:AP110" si="479">IF((V109+W109+X109+Y109+Z109+AA109+AB109+AC109+AD109+AE109)&lt;9,AE109,8-(AG109+AH109+AI109+AJ109+AK109+AL109+AM109+AN109+AO109))</f>
        <v>0</v>
      </c>
      <c r="AQ109" s="31">
        <f t="shared" ref="AQ109:AQ110" si="480">SUM(AR109:BA109)</f>
        <v>175</v>
      </c>
      <c r="AR109">
        <f t="shared" ref="AR109:AR110" si="481">+AG109*AR$57</f>
        <v>150</v>
      </c>
      <c r="AS109">
        <f t="shared" ref="AS109:BA116" si="482">+AH109*AS$57</f>
        <v>25</v>
      </c>
      <c r="AT109">
        <f t="shared" si="482"/>
        <v>0</v>
      </c>
      <c r="AU109">
        <f t="shared" si="482"/>
        <v>0</v>
      </c>
      <c r="AV109">
        <f t="shared" si="482"/>
        <v>0</v>
      </c>
      <c r="AW109">
        <f t="shared" si="482"/>
        <v>0</v>
      </c>
      <c r="AX109">
        <f t="shared" si="482"/>
        <v>0</v>
      </c>
      <c r="AY109">
        <f t="shared" si="482"/>
        <v>0</v>
      </c>
      <c r="AZ109">
        <f t="shared" si="482"/>
        <v>0</v>
      </c>
      <c r="BA109">
        <f t="shared" si="482"/>
        <v>0</v>
      </c>
    </row>
    <row r="110" spans="1:53" x14ac:dyDescent="0.25">
      <c r="A110" t="str">
        <f t="shared" si="456"/>
        <v>WaggonerLucas</v>
      </c>
      <c r="B110" t="s">
        <v>228</v>
      </c>
      <c r="C110" t="s">
        <v>268</v>
      </c>
      <c r="E110" s="2" t="s">
        <v>166</v>
      </c>
      <c r="F110" s="2" t="s">
        <v>166</v>
      </c>
      <c r="G110" s="2" t="s">
        <v>166</v>
      </c>
      <c r="H110" s="2" t="s">
        <v>166</v>
      </c>
      <c r="I110" s="2">
        <v>16</v>
      </c>
      <c r="J110" s="2" t="s">
        <v>166</v>
      </c>
      <c r="K110" s="2" t="s">
        <v>166</v>
      </c>
      <c r="L110" s="2" t="s">
        <v>166</v>
      </c>
      <c r="M110" s="2">
        <v>30</v>
      </c>
      <c r="N110" s="2">
        <v>30</v>
      </c>
      <c r="O110" s="2">
        <v>21</v>
      </c>
      <c r="P110" s="2" t="s">
        <v>166</v>
      </c>
      <c r="Q110" s="2">
        <f t="shared" si="457"/>
        <v>97</v>
      </c>
      <c r="R110" s="2">
        <f t="shared" si="458"/>
        <v>4</v>
      </c>
      <c r="S110" s="2">
        <f t="shared" si="459"/>
        <v>97</v>
      </c>
      <c r="T110" s="2"/>
      <c r="U110">
        <f t="shared" si="460"/>
        <v>4</v>
      </c>
      <c r="V110">
        <f t="shared" si="461"/>
        <v>2</v>
      </c>
      <c r="W110">
        <f t="shared" si="462"/>
        <v>0</v>
      </c>
      <c r="X110">
        <f t="shared" si="463"/>
        <v>1</v>
      </c>
      <c r="Y110">
        <f t="shared" si="464"/>
        <v>0</v>
      </c>
      <c r="Z110">
        <f t="shared" si="465"/>
        <v>1</v>
      </c>
      <c r="AA110">
        <f t="shared" si="466"/>
        <v>0</v>
      </c>
      <c r="AB110">
        <f t="shared" si="467"/>
        <v>0</v>
      </c>
      <c r="AC110">
        <f t="shared" si="468"/>
        <v>0</v>
      </c>
      <c r="AD110">
        <f t="shared" si="469"/>
        <v>0</v>
      </c>
      <c r="AE110">
        <f t="shared" si="470"/>
        <v>0</v>
      </c>
      <c r="AG110" s="1">
        <f t="shared" si="471"/>
        <v>2</v>
      </c>
      <c r="AH110" s="1">
        <f t="shared" si="472"/>
        <v>0</v>
      </c>
      <c r="AI110" s="1">
        <f t="shared" ref="AI110:AI116" si="483">IF((+V110+W110+X110)&lt;9,+X110,8-(AG110+AH110))</f>
        <v>1</v>
      </c>
      <c r="AJ110" s="1">
        <f t="shared" si="473"/>
        <v>0</v>
      </c>
      <c r="AK110" s="29">
        <f t="shared" si="474"/>
        <v>1</v>
      </c>
      <c r="AL110" s="29">
        <f t="shared" si="475"/>
        <v>0</v>
      </c>
      <c r="AM110" s="29">
        <f t="shared" si="476"/>
        <v>0</v>
      </c>
      <c r="AN110" s="29">
        <f t="shared" si="477"/>
        <v>0</v>
      </c>
      <c r="AO110" s="29">
        <f t="shared" si="478"/>
        <v>0</v>
      </c>
      <c r="AP110" s="29">
        <f t="shared" si="479"/>
        <v>0</v>
      </c>
      <c r="AQ110" s="31">
        <f t="shared" si="480"/>
        <v>97</v>
      </c>
      <c r="AR110">
        <f t="shared" si="481"/>
        <v>60</v>
      </c>
      <c r="AS110">
        <f t="shared" si="482"/>
        <v>0</v>
      </c>
      <c r="AT110">
        <f t="shared" si="482"/>
        <v>21</v>
      </c>
      <c r="AU110">
        <f t="shared" si="482"/>
        <v>0</v>
      </c>
      <c r="AV110">
        <f t="shared" si="482"/>
        <v>16</v>
      </c>
      <c r="AW110">
        <f t="shared" si="482"/>
        <v>0</v>
      </c>
      <c r="AX110">
        <f t="shared" si="482"/>
        <v>0</v>
      </c>
      <c r="AY110">
        <f t="shared" si="482"/>
        <v>0</v>
      </c>
      <c r="AZ110">
        <f t="shared" si="482"/>
        <v>0</v>
      </c>
      <c r="BA110">
        <f t="shared" si="482"/>
        <v>0</v>
      </c>
    </row>
    <row r="111" spans="1:53" x14ac:dyDescent="0.25">
      <c r="A111" t="str">
        <f t="shared" si="456"/>
        <v>HowardCora</v>
      </c>
      <c r="B111" t="s">
        <v>51</v>
      </c>
      <c r="C111" t="s">
        <v>264</v>
      </c>
      <c r="E111" s="2" t="s">
        <v>166</v>
      </c>
      <c r="F111" s="2" t="s">
        <v>166</v>
      </c>
      <c r="G111" s="2" t="s">
        <v>166</v>
      </c>
      <c r="H111" s="2" t="s">
        <v>166</v>
      </c>
      <c r="I111" s="2">
        <v>25</v>
      </c>
      <c r="J111" s="2">
        <v>21</v>
      </c>
      <c r="K111" s="2">
        <v>25</v>
      </c>
      <c r="L111" s="2" t="s">
        <v>166</v>
      </c>
      <c r="M111" s="2" t="s">
        <v>166</v>
      </c>
      <c r="N111" s="2" t="s">
        <v>166</v>
      </c>
      <c r="O111" s="2" t="s">
        <v>166</v>
      </c>
      <c r="P111" s="2" t="s">
        <v>166</v>
      </c>
      <c r="Q111" s="2">
        <f t="shared" si="457"/>
        <v>71</v>
      </c>
      <c r="R111" s="2">
        <f t="shared" si="458"/>
        <v>3</v>
      </c>
      <c r="S111" s="2">
        <f t="shared" si="459"/>
        <v>71</v>
      </c>
      <c r="T111" s="2"/>
      <c r="U111">
        <f>SUM(V111:AE111)</f>
        <v>3</v>
      </c>
      <c r="V111">
        <f t="shared" si="461"/>
        <v>0</v>
      </c>
      <c r="W111">
        <f t="shared" si="462"/>
        <v>2</v>
      </c>
      <c r="X111">
        <f t="shared" si="463"/>
        <v>1</v>
      </c>
      <c r="Y111">
        <f t="shared" si="464"/>
        <v>0</v>
      </c>
      <c r="Z111">
        <f t="shared" si="465"/>
        <v>0</v>
      </c>
      <c r="AA111">
        <f t="shared" si="466"/>
        <v>0</v>
      </c>
      <c r="AB111">
        <f t="shared" si="467"/>
        <v>0</v>
      </c>
      <c r="AC111">
        <f t="shared" si="468"/>
        <v>0</v>
      </c>
      <c r="AD111">
        <f t="shared" si="469"/>
        <v>0</v>
      </c>
      <c r="AE111">
        <f t="shared" si="470"/>
        <v>0</v>
      </c>
      <c r="AG111" s="1">
        <f>IF(V111&lt;9,+V111,8)</f>
        <v>0</v>
      </c>
      <c r="AH111" s="1">
        <f>IF((V111+W111)&lt;9,(+W111),8-AG111)</f>
        <v>2</v>
      </c>
      <c r="AI111" s="1">
        <f t="shared" si="483"/>
        <v>1</v>
      </c>
      <c r="AJ111" s="1">
        <f>IF((V111+W111+X111+Y111)&lt;9,Y111,8-(AG111+AH111+AI111))</f>
        <v>0</v>
      </c>
      <c r="AK111" s="29">
        <f>IF((V111+W111+X111+Y111+Z111)&lt;9,Z111,8-(AG111+AH111+AI111+AJ111))</f>
        <v>0</v>
      </c>
      <c r="AL111" s="29">
        <f>IF((V111+W111+X111+Y111+Z111+AA111)&lt;9,AA111,8-(AG111+AH111+AI111+AJ111+AK111))</f>
        <v>0</v>
      </c>
      <c r="AM111" s="29">
        <f>IF((V111+W111+X111+Y111+Z111+AA111+AB111)&lt;9,AB111,8-(AG111+AH111+AI111+AJ111+AK111+AL111))</f>
        <v>0</v>
      </c>
      <c r="AN111" s="29">
        <f>IF((V111+W111+X111+Y111+Z111+AA111+AB111+AC111)&lt;9,AC111,8-(AG111+AH111+AI111+AJ111+AK111+AL111+AM111))</f>
        <v>0</v>
      </c>
      <c r="AO111" s="29">
        <f>IF((V111+W111+X111+Y111+Z111+AA111+AB111+AC111+AD111)&lt;9,AD111,8-(AG111+AH111+AI111+AJ111+AK111+AL111+AM111+AN111))</f>
        <v>0</v>
      </c>
      <c r="AP111" s="29">
        <f>IF((V111+W111+X111+Y111+Z111+AA111+AB111+AC111+AD111+AE111)&lt;9,AE111,8-(AG111+AH111+AI111+AJ111+AK111+AL111+AM111+AN111+AO111))</f>
        <v>0</v>
      </c>
      <c r="AQ111" s="31">
        <f>SUM(AR111:BA111)</f>
        <v>71</v>
      </c>
      <c r="AR111">
        <f t="shared" ref="AR111:AR116" si="484">+AG111*AR$57</f>
        <v>0</v>
      </c>
      <c r="AS111">
        <f t="shared" si="482"/>
        <v>50</v>
      </c>
      <c r="AT111">
        <f t="shared" si="482"/>
        <v>21</v>
      </c>
      <c r="AU111">
        <f t="shared" si="482"/>
        <v>0</v>
      </c>
      <c r="AV111">
        <f t="shared" si="482"/>
        <v>0</v>
      </c>
      <c r="AW111">
        <f t="shared" si="482"/>
        <v>0</v>
      </c>
      <c r="AX111">
        <f t="shared" si="482"/>
        <v>0</v>
      </c>
      <c r="AY111">
        <f t="shared" si="482"/>
        <v>0</v>
      </c>
      <c r="AZ111">
        <f t="shared" si="482"/>
        <v>0</v>
      </c>
      <c r="BA111">
        <f t="shared" si="482"/>
        <v>0</v>
      </c>
    </row>
    <row r="112" spans="1:53" x14ac:dyDescent="0.25">
      <c r="A112" t="str">
        <f t="shared" si="456"/>
        <v>HowardZane</v>
      </c>
      <c r="B112" t="s">
        <v>51</v>
      </c>
      <c r="C112" t="s">
        <v>270</v>
      </c>
      <c r="E112" s="2" t="s">
        <v>166</v>
      </c>
      <c r="F112" s="2" t="s">
        <v>166</v>
      </c>
      <c r="G112" s="2" t="s">
        <v>166</v>
      </c>
      <c r="H112" s="2" t="s">
        <v>166</v>
      </c>
      <c r="I112" s="2">
        <v>14</v>
      </c>
      <c r="J112" s="2">
        <v>16</v>
      </c>
      <c r="K112" s="2">
        <v>21</v>
      </c>
      <c r="L112" s="2" t="s">
        <v>166</v>
      </c>
      <c r="M112" s="2" t="s">
        <v>166</v>
      </c>
      <c r="N112" s="2" t="s">
        <v>166</v>
      </c>
      <c r="O112" s="2" t="s">
        <v>166</v>
      </c>
      <c r="P112" s="2" t="s">
        <v>166</v>
      </c>
      <c r="Q112" s="2">
        <f t="shared" si="457"/>
        <v>51</v>
      </c>
      <c r="R112" s="2">
        <f t="shared" si="458"/>
        <v>3</v>
      </c>
      <c r="S112" s="2">
        <f t="shared" si="459"/>
        <v>51</v>
      </c>
      <c r="T112" s="2"/>
      <c r="U112">
        <f t="shared" ref="U112:U116" si="485">SUM(V112:AE112)</f>
        <v>3</v>
      </c>
      <c r="V112">
        <f t="shared" si="461"/>
        <v>0</v>
      </c>
      <c r="W112">
        <f t="shared" si="462"/>
        <v>0</v>
      </c>
      <c r="X112">
        <f t="shared" si="463"/>
        <v>1</v>
      </c>
      <c r="Y112">
        <f t="shared" si="464"/>
        <v>0</v>
      </c>
      <c r="Z112">
        <f t="shared" si="465"/>
        <v>1</v>
      </c>
      <c r="AA112">
        <f t="shared" si="466"/>
        <v>0</v>
      </c>
      <c r="AB112">
        <f t="shared" si="467"/>
        <v>1</v>
      </c>
      <c r="AC112">
        <f t="shared" si="468"/>
        <v>0</v>
      </c>
      <c r="AD112">
        <f t="shared" si="469"/>
        <v>0</v>
      </c>
      <c r="AE112">
        <f t="shared" si="470"/>
        <v>0</v>
      </c>
      <c r="AG112" s="1">
        <f t="shared" ref="AG112:AG116" si="486">IF(V112&lt;9,+V112,8)</f>
        <v>0</v>
      </c>
      <c r="AH112" s="1">
        <f t="shared" ref="AH112:AH116" si="487">IF((V112+W112)&lt;9,(+W112),8-AG112)</f>
        <v>0</v>
      </c>
      <c r="AI112" s="1">
        <f t="shared" si="483"/>
        <v>1</v>
      </c>
      <c r="AJ112" s="1">
        <f t="shared" ref="AJ112:AJ116" si="488">IF((V112+W112+X112+Y112)&lt;9,Y112,8-(AG112+AH112+AI112))</f>
        <v>0</v>
      </c>
      <c r="AK112" s="29">
        <f t="shared" ref="AK112:AK116" si="489">IF((V112+W112+X112+Y112+Z112)&lt;9,Z112,8-(AG112+AH112+AI112+AJ112))</f>
        <v>1</v>
      </c>
      <c r="AL112" s="29">
        <f t="shared" ref="AL112:AL116" si="490">IF((V112+W112+X112+Y112+Z112+AA112)&lt;9,AA112,8-(AG112+AH112+AI112+AJ112+AK112))</f>
        <v>0</v>
      </c>
      <c r="AM112" s="29">
        <f t="shared" ref="AM112:AM116" si="491">IF((V112+W112+X112+Y112+Z112+AA112+AB112)&lt;9,AB112,8-(AG112+AH112+AI112+AJ112+AK112+AL112))</f>
        <v>1</v>
      </c>
      <c r="AN112" s="29">
        <f t="shared" ref="AN112:AN116" si="492">IF((V112+W112+X112+Y112+Z112+AA112+AB112+AC112)&lt;9,AC112,8-(AG112+AH112+AI112+AJ112+AK112+AL112+AM112))</f>
        <v>0</v>
      </c>
      <c r="AO112" s="29">
        <f t="shared" ref="AO112:AO116" si="493">IF((V112+W112+X112+Y112+Z112+AA112+AB112+AC112+AD112)&lt;9,AD112,8-(AG112+AH112+AI112+AJ112+AK112+AL112+AM112+AN112))</f>
        <v>0</v>
      </c>
      <c r="AP112" s="29">
        <f t="shared" ref="AP112:AP116" si="494">IF((V112+W112+X112+Y112+Z112+AA112+AB112+AC112+AD112+AE112)&lt;9,AE112,8-(AG112+AH112+AI112+AJ112+AK112+AL112+AM112+AN112+AO112))</f>
        <v>0</v>
      </c>
      <c r="AQ112" s="31">
        <f t="shared" ref="AQ112:AQ116" si="495">SUM(AR112:BA112)</f>
        <v>51</v>
      </c>
      <c r="AR112">
        <f t="shared" si="484"/>
        <v>0</v>
      </c>
      <c r="AS112">
        <f t="shared" si="482"/>
        <v>0</v>
      </c>
      <c r="AT112">
        <f t="shared" si="482"/>
        <v>21</v>
      </c>
      <c r="AU112">
        <f t="shared" si="482"/>
        <v>0</v>
      </c>
      <c r="AV112">
        <f t="shared" si="482"/>
        <v>16</v>
      </c>
      <c r="AW112">
        <f t="shared" si="482"/>
        <v>0</v>
      </c>
      <c r="AX112">
        <f t="shared" si="482"/>
        <v>14</v>
      </c>
      <c r="AY112">
        <f t="shared" si="482"/>
        <v>0</v>
      </c>
      <c r="AZ112">
        <f t="shared" si="482"/>
        <v>0</v>
      </c>
      <c r="BA112">
        <f t="shared" si="482"/>
        <v>0</v>
      </c>
    </row>
    <row r="113" spans="1:53" x14ac:dyDescent="0.25">
      <c r="A113" t="str">
        <f t="shared" si="456"/>
        <v>ReitenourWilliam</v>
      </c>
      <c r="B113" t="s">
        <v>265</v>
      </c>
      <c r="C113" t="s">
        <v>211</v>
      </c>
      <c r="E113" s="2" t="s">
        <v>166</v>
      </c>
      <c r="F113" s="2" t="s">
        <v>166</v>
      </c>
      <c r="G113" s="2" t="s">
        <v>166</v>
      </c>
      <c r="H113" s="2" t="s">
        <v>166</v>
      </c>
      <c r="I113" s="2">
        <v>21</v>
      </c>
      <c r="J113" s="2">
        <v>25</v>
      </c>
      <c r="K113" s="2" t="s">
        <v>166</v>
      </c>
      <c r="L113" s="2" t="s">
        <v>166</v>
      </c>
      <c r="M113" s="2" t="s">
        <v>166</v>
      </c>
      <c r="N113" s="2" t="s">
        <v>166</v>
      </c>
      <c r="O113" s="2" t="s">
        <v>166</v>
      </c>
      <c r="P113" s="2" t="s">
        <v>166</v>
      </c>
      <c r="Q113" s="2">
        <f t="shared" si="457"/>
        <v>46</v>
      </c>
      <c r="R113" s="2">
        <f t="shared" si="458"/>
        <v>2</v>
      </c>
      <c r="S113" s="2">
        <f t="shared" si="459"/>
        <v>46</v>
      </c>
      <c r="T113" s="2"/>
      <c r="U113">
        <f t="shared" si="485"/>
        <v>2</v>
      </c>
      <c r="V113">
        <f t="shared" si="461"/>
        <v>0</v>
      </c>
      <c r="W113">
        <f t="shared" si="462"/>
        <v>1</v>
      </c>
      <c r="X113">
        <f t="shared" si="463"/>
        <v>1</v>
      </c>
      <c r="Y113">
        <f t="shared" si="464"/>
        <v>0</v>
      </c>
      <c r="Z113">
        <f t="shared" si="465"/>
        <v>0</v>
      </c>
      <c r="AA113">
        <f t="shared" si="466"/>
        <v>0</v>
      </c>
      <c r="AB113">
        <f t="shared" si="467"/>
        <v>0</v>
      </c>
      <c r="AC113">
        <f t="shared" si="468"/>
        <v>0</v>
      </c>
      <c r="AD113">
        <f t="shared" si="469"/>
        <v>0</v>
      </c>
      <c r="AE113">
        <f t="shared" si="470"/>
        <v>0</v>
      </c>
      <c r="AG113" s="1">
        <f t="shared" si="486"/>
        <v>0</v>
      </c>
      <c r="AH113" s="1">
        <f t="shared" si="487"/>
        <v>1</v>
      </c>
      <c r="AI113" s="1">
        <f t="shared" si="483"/>
        <v>1</v>
      </c>
      <c r="AJ113" s="1">
        <f t="shared" si="488"/>
        <v>0</v>
      </c>
      <c r="AK113" s="29">
        <f t="shared" si="489"/>
        <v>0</v>
      </c>
      <c r="AL113" s="29">
        <f t="shared" si="490"/>
        <v>0</v>
      </c>
      <c r="AM113" s="29">
        <f t="shared" si="491"/>
        <v>0</v>
      </c>
      <c r="AN113" s="29">
        <f t="shared" si="492"/>
        <v>0</v>
      </c>
      <c r="AO113" s="29">
        <f t="shared" si="493"/>
        <v>0</v>
      </c>
      <c r="AP113" s="29">
        <f t="shared" si="494"/>
        <v>0</v>
      </c>
      <c r="AQ113" s="31">
        <f t="shared" si="495"/>
        <v>46</v>
      </c>
      <c r="AR113">
        <f t="shared" si="484"/>
        <v>0</v>
      </c>
      <c r="AS113">
        <f t="shared" si="482"/>
        <v>25</v>
      </c>
      <c r="AT113">
        <f t="shared" si="482"/>
        <v>21</v>
      </c>
      <c r="AU113">
        <f t="shared" si="482"/>
        <v>0</v>
      </c>
      <c r="AV113">
        <f t="shared" si="482"/>
        <v>0</v>
      </c>
      <c r="AW113">
        <f t="shared" si="482"/>
        <v>0</v>
      </c>
      <c r="AX113">
        <f t="shared" si="482"/>
        <v>0</v>
      </c>
      <c r="AY113">
        <f t="shared" si="482"/>
        <v>0</v>
      </c>
      <c r="AZ113">
        <f t="shared" si="482"/>
        <v>0</v>
      </c>
      <c r="BA113">
        <f t="shared" si="482"/>
        <v>0</v>
      </c>
    </row>
    <row r="114" spans="1:53" x14ac:dyDescent="0.25">
      <c r="A114" t="str">
        <f t="shared" si="456"/>
        <v>WehnerMarvin</v>
      </c>
      <c r="B114" t="s">
        <v>37</v>
      </c>
      <c r="C114" t="s">
        <v>269</v>
      </c>
      <c r="E114" s="2" t="s">
        <v>166</v>
      </c>
      <c r="F114" s="2" t="s">
        <v>166</v>
      </c>
      <c r="G114" s="2" t="s">
        <v>166</v>
      </c>
      <c r="H114" s="2" t="s">
        <v>166</v>
      </c>
      <c r="I114" s="2">
        <v>15</v>
      </c>
      <c r="J114" s="2" t="s">
        <v>166</v>
      </c>
      <c r="K114" s="2" t="s">
        <v>166</v>
      </c>
      <c r="L114" s="2" t="s">
        <v>166</v>
      </c>
      <c r="M114" s="2" t="s">
        <v>166</v>
      </c>
      <c r="N114" s="2" t="s">
        <v>166</v>
      </c>
      <c r="O114" s="2">
        <v>25</v>
      </c>
      <c r="P114" s="2" t="s">
        <v>166</v>
      </c>
      <c r="Q114" s="2">
        <f t="shared" si="457"/>
        <v>40</v>
      </c>
      <c r="R114" s="2">
        <f t="shared" si="458"/>
        <v>2</v>
      </c>
      <c r="S114" s="2">
        <f t="shared" si="459"/>
        <v>40</v>
      </c>
      <c r="T114" s="2"/>
      <c r="U114">
        <f t="shared" si="485"/>
        <v>2</v>
      </c>
      <c r="V114">
        <f t="shared" si="461"/>
        <v>0</v>
      </c>
      <c r="W114">
        <f t="shared" si="462"/>
        <v>1</v>
      </c>
      <c r="X114">
        <f t="shared" si="463"/>
        <v>0</v>
      </c>
      <c r="Y114">
        <f t="shared" si="464"/>
        <v>0</v>
      </c>
      <c r="Z114">
        <f t="shared" si="465"/>
        <v>0</v>
      </c>
      <c r="AA114">
        <f t="shared" si="466"/>
        <v>1</v>
      </c>
      <c r="AB114">
        <f t="shared" si="467"/>
        <v>0</v>
      </c>
      <c r="AC114">
        <f t="shared" si="468"/>
        <v>0</v>
      </c>
      <c r="AD114">
        <f t="shared" si="469"/>
        <v>0</v>
      </c>
      <c r="AE114">
        <f t="shared" si="470"/>
        <v>0</v>
      </c>
      <c r="AG114" s="1">
        <f t="shared" si="486"/>
        <v>0</v>
      </c>
      <c r="AH114" s="1">
        <f t="shared" si="487"/>
        <v>1</v>
      </c>
      <c r="AI114" s="1">
        <f t="shared" si="483"/>
        <v>0</v>
      </c>
      <c r="AJ114" s="1">
        <f t="shared" si="488"/>
        <v>0</v>
      </c>
      <c r="AK114" s="29">
        <f t="shared" si="489"/>
        <v>0</v>
      </c>
      <c r="AL114" s="29">
        <f t="shared" si="490"/>
        <v>1</v>
      </c>
      <c r="AM114" s="29">
        <f t="shared" si="491"/>
        <v>0</v>
      </c>
      <c r="AN114" s="29">
        <f t="shared" si="492"/>
        <v>0</v>
      </c>
      <c r="AO114" s="29">
        <f t="shared" si="493"/>
        <v>0</v>
      </c>
      <c r="AP114" s="29">
        <f t="shared" si="494"/>
        <v>0</v>
      </c>
      <c r="AQ114" s="31">
        <f t="shared" si="495"/>
        <v>40</v>
      </c>
      <c r="AR114">
        <f t="shared" si="484"/>
        <v>0</v>
      </c>
      <c r="AS114">
        <f t="shared" si="482"/>
        <v>25</v>
      </c>
      <c r="AT114">
        <f t="shared" si="482"/>
        <v>0</v>
      </c>
      <c r="AU114">
        <f t="shared" si="482"/>
        <v>0</v>
      </c>
      <c r="AV114">
        <f t="shared" si="482"/>
        <v>0</v>
      </c>
      <c r="AW114">
        <f t="shared" si="482"/>
        <v>15</v>
      </c>
      <c r="AX114">
        <f t="shared" si="482"/>
        <v>0</v>
      </c>
      <c r="AY114">
        <f t="shared" si="482"/>
        <v>0</v>
      </c>
      <c r="AZ114">
        <f t="shared" si="482"/>
        <v>0</v>
      </c>
      <c r="BA114">
        <f t="shared" si="482"/>
        <v>0</v>
      </c>
    </row>
    <row r="115" spans="1:53" x14ac:dyDescent="0.25">
      <c r="A115" t="str">
        <f t="shared" si="456"/>
        <v>ReitenourHenry</v>
      </c>
      <c r="B115" t="s">
        <v>265</v>
      </c>
      <c r="C115" t="s">
        <v>271</v>
      </c>
      <c r="E115" s="2" t="s">
        <v>166</v>
      </c>
      <c r="F115" s="2" t="s">
        <v>166</v>
      </c>
      <c r="G115" s="2" t="s">
        <v>166</v>
      </c>
      <c r="H115" s="2" t="s">
        <v>166</v>
      </c>
      <c r="I115" s="2">
        <v>13</v>
      </c>
      <c r="J115" s="2">
        <v>18</v>
      </c>
      <c r="K115" s="2" t="s">
        <v>166</v>
      </c>
      <c r="L115" s="2" t="s">
        <v>166</v>
      </c>
      <c r="M115" s="2" t="s">
        <v>166</v>
      </c>
      <c r="N115" s="2" t="s">
        <v>166</v>
      </c>
      <c r="O115" s="2" t="s">
        <v>166</v>
      </c>
      <c r="P115" s="2" t="s">
        <v>166</v>
      </c>
      <c r="Q115" s="2">
        <f t="shared" si="457"/>
        <v>31</v>
      </c>
      <c r="R115" s="2">
        <f t="shared" si="458"/>
        <v>2</v>
      </c>
      <c r="S115" s="2">
        <f t="shared" si="459"/>
        <v>31</v>
      </c>
      <c r="T115" s="2"/>
      <c r="U115">
        <f t="shared" si="485"/>
        <v>2</v>
      </c>
      <c r="V115">
        <f t="shared" si="461"/>
        <v>0</v>
      </c>
      <c r="W115">
        <f t="shared" si="462"/>
        <v>0</v>
      </c>
      <c r="X115">
        <f t="shared" si="463"/>
        <v>0</v>
      </c>
      <c r="Y115">
        <f t="shared" si="464"/>
        <v>1</v>
      </c>
      <c r="Z115">
        <f t="shared" si="465"/>
        <v>0</v>
      </c>
      <c r="AA115">
        <f t="shared" si="466"/>
        <v>0</v>
      </c>
      <c r="AB115">
        <f t="shared" si="467"/>
        <v>0</v>
      </c>
      <c r="AC115">
        <f t="shared" si="468"/>
        <v>1</v>
      </c>
      <c r="AD115">
        <f t="shared" si="469"/>
        <v>0</v>
      </c>
      <c r="AE115">
        <f t="shared" si="470"/>
        <v>0</v>
      </c>
      <c r="AG115" s="1">
        <f t="shared" si="486"/>
        <v>0</v>
      </c>
      <c r="AH115" s="1">
        <f t="shared" si="487"/>
        <v>0</v>
      </c>
      <c r="AI115" s="1">
        <f t="shared" si="483"/>
        <v>0</v>
      </c>
      <c r="AJ115" s="1">
        <f t="shared" si="488"/>
        <v>1</v>
      </c>
      <c r="AK115" s="29">
        <f t="shared" si="489"/>
        <v>0</v>
      </c>
      <c r="AL115" s="29">
        <f t="shared" si="490"/>
        <v>0</v>
      </c>
      <c r="AM115" s="29">
        <f t="shared" si="491"/>
        <v>0</v>
      </c>
      <c r="AN115" s="29">
        <f t="shared" si="492"/>
        <v>1</v>
      </c>
      <c r="AO115" s="29">
        <f t="shared" si="493"/>
        <v>0</v>
      </c>
      <c r="AP115" s="29">
        <f t="shared" si="494"/>
        <v>0</v>
      </c>
      <c r="AQ115" s="31">
        <f t="shared" si="495"/>
        <v>31</v>
      </c>
      <c r="AR115">
        <f t="shared" si="484"/>
        <v>0</v>
      </c>
      <c r="AS115">
        <f t="shared" si="482"/>
        <v>0</v>
      </c>
      <c r="AT115">
        <f t="shared" si="482"/>
        <v>0</v>
      </c>
      <c r="AU115">
        <f t="shared" si="482"/>
        <v>18</v>
      </c>
      <c r="AV115">
        <f t="shared" si="482"/>
        <v>0</v>
      </c>
      <c r="AW115">
        <f t="shared" si="482"/>
        <v>0</v>
      </c>
      <c r="AX115">
        <f t="shared" si="482"/>
        <v>0</v>
      </c>
      <c r="AY115">
        <f t="shared" si="482"/>
        <v>13</v>
      </c>
      <c r="AZ115">
        <f t="shared" si="482"/>
        <v>0</v>
      </c>
      <c r="BA115">
        <f t="shared" si="482"/>
        <v>0</v>
      </c>
    </row>
    <row r="116" spans="1:53" x14ac:dyDescent="0.25">
      <c r="A116" t="str">
        <f t="shared" si="456"/>
        <v>JakabieskiBlake</v>
      </c>
      <c r="B116" t="s">
        <v>266</v>
      </c>
      <c r="C116" t="s">
        <v>267</v>
      </c>
      <c r="E116" s="2" t="s">
        <v>166</v>
      </c>
      <c r="F116" s="2" t="s">
        <v>166</v>
      </c>
      <c r="G116" s="2" t="s">
        <v>166</v>
      </c>
      <c r="H116" s="2" t="s">
        <v>166</v>
      </c>
      <c r="I116" s="2">
        <v>18</v>
      </c>
      <c r="J116" s="2" t="s">
        <v>166</v>
      </c>
      <c r="K116" s="2" t="s">
        <v>166</v>
      </c>
      <c r="L116" s="2" t="s">
        <v>166</v>
      </c>
      <c r="M116" s="2" t="s">
        <v>166</v>
      </c>
      <c r="N116" s="2" t="s">
        <v>166</v>
      </c>
      <c r="O116" s="2" t="s">
        <v>166</v>
      </c>
      <c r="P116" s="2" t="s">
        <v>166</v>
      </c>
      <c r="Q116" s="2">
        <f t="shared" si="457"/>
        <v>18</v>
      </c>
      <c r="R116" s="2">
        <f t="shared" si="458"/>
        <v>1</v>
      </c>
      <c r="S116" s="2">
        <f t="shared" si="459"/>
        <v>18</v>
      </c>
      <c r="T116" s="2"/>
      <c r="U116">
        <f t="shared" si="485"/>
        <v>1</v>
      </c>
      <c r="V116">
        <f t="shared" si="461"/>
        <v>0</v>
      </c>
      <c r="W116">
        <f t="shared" si="462"/>
        <v>0</v>
      </c>
      <c r="X116">
        <f t="shared" si="463"/>
        <v>0</v>
      </c>
      <c r="Y116">
        <f t="shared" si="464"/>
        <v>1</v>
      </c>
      <c r="Z116">
        <f t="shared" si="465"/>
        <v>0</v>
      </c>
      <c r="AA116">
        <f t="shared" si="466"/>
        <v>0</v>
      </c>
      <c r="AB116">
        <f t="shared" si="467"/>
        <v>0</v>
      </c>
      <c r="AC116">
        <f t="shared" si="468"/>
        <v>0</v>
      </c>
      <c r="AD116">
        <f t="shared" si="469"/>
        <v>0</v>
      </c>
      <c r="AE116">
        <f t="shared" si="470"/>
        <v>0</v>
      </c>
      <c r="AG116" s="1">
        <f t="shared" si="486"/>
        <v>0</v>
      </c>
      <c r="AH116" s="1">
        <f t="shared" si="487"/>
        <v>0</v>
      </c>
      <c r="AI116" s="1">
        <f t="shared" si="483"/>
        <v>0</v>
      </c>
      <c r="AJ116" s="1">
        <f t="shared" si="488"/>
        <v>1</v>
      </c>
      <c r="AK116" s="29">
        <f t="shared" si="489"/>
        <v>0</v>
      </c>
      <c r="AL116" s="29">
        <f t="shared" si="490"/>
        <v>0</v>
      </c>
      <c r="AM116" s="29">
        <f t="shared" si="491"/>
        <v>0</v>
      </c>
      <c r="AN116" s="29">
        <f t="shared" si="492"/>
        <v>0</v>
      </c>
      <c r="AO116" s="29">
        <f t="shared" si="493"/>
        <v>0</v>
      </c>
      <c r="AP116" s="29">
        <f t="shared" si="494"/>
        <v>0</v>
      </c>
      <c r="AQ116" s="31">
        <f t="shared" si="495"/>
        <v>18</v>
      </c>
      <c r="AR116">
        <f t="shared" si="484"/>
        <v>0</v>
      </c>
      <c r="AS116">
        <f t="shared" si="482"/>
        <v>0</v>
      </c>
      <c r="AT116">
        <f t="shared" si="482"/>
        <v>0</v>
      </c>
      <c r="AU116">
        <f t="shared" si="482"/>
        <v>18</v>
      </c>
      <c r="AV116">
        <f t="shared" si="482"/>
        <v>0</v>
      </c>
      <c r="AW116">
        <f t="shared" si="482"/>
        <v>0</v>
      </c>
      <c r="AX116">
        <f t="shared" si="482"/>
        <v>0</v>
      </c>
      <c r="AY116">
        <f t="shared" si="482"/>
        <v>0</v>
      </c>
      <c r="AZ116">
        <f t="shared" si="482"/>
        <v>0</v>
      </c>
      <c r="BA116">
        <f t="shared" si="482"/>
        <v>0</v>
      </c>
    </row>
    <row r="117" spans="1:53" x14ac:dyDescent="0.25">
      <c r="A117" t="str">
        <f t="shared" si="456"/>
        <v/>
      </c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1:53" hidden="1" x14ac:dyDescent="0.25"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1:53" ht="15.75" hidden="1" thickBot="1" x14ac:dyDescent="0.3"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53" ht="15.75" hidden="1" thickBot="1" x14ac:dyDescent="0.3">
      <c r="B120" s="22" t="s">
        <v>20</v>
      </c>
      <c r="C120" s="23" t="s">
        <v>224</v>
      </c>
      <c r="D120" s="23"/>
      <c r="E120" s="24"/>
      <c r="F120" s="1"/>
      <c r="G120" s="1"/>
      <c r="H120" s="6" t="s">
        <v>20</v>
      </c>
      <c r="I120" s="42" t="s">
        <v>239</v>
      </c>
      <c r="J120" s="42"/>
      <c r="K120" s="42"/>
      <c r="L120" s="43"/>
      <c r="M120" s="1"/>
      <c r="N120" s="1"/>
      <c r="O120" s="1"/>
      <c r="P120" s="1"/>
      <c r="Q120" s="1"/>
    </row>
    <row r="121" spans="1:53" hidden="1" x14ac:dyDescent="0.25">
      <c r="B121" s="17" t="s">
        <v>159</v>
      </c>
      <c r="E121" s="10"/>
      <c r="F121" s="1"/>
      <c r="G121" s="1"/>
      <c r="H121" s="9" t="s">
        <v>64</v>
      </c>
      <c r="K121" s="5" t="s">
        <v>68</v>
      </c>
      <c r="L121" s="10"/>
      <c r="M121" s="1"/>
      <c r="N121" s="1"/>
      <c r="O121" s="1"/>
      <c r="P121" s="1"/>
      <c r="Q121" s="1"/>
    </row>
    <row r="122" spans="1:53" hidden="1" x14ac:dyDescent="0.25">
      <c r="B122" s="17" t="s">
        <v>89</v>
      </c>
      <c r="E122" s="10"/>
      <c r="F122" s="1"/>
      <c r="G122" s="1"/>
      <c r="H122" s="9" t="s">
        <v>85</v>
      </c>
      <c r="K122" s="5" t="s">
        <v>164</v>
      </c>
      <c r="L122" s="10"/>
      <c r="M122" s="1"/>
      <c r="N122" s="1"/>
      <c r="O122" s="1"/>
      <c r="P122" s="1"/>
      <c r="Q122" s="1"/>
    </row>
    <row r="123" spans="1:53" hidden="1" x14ac:dyDescent="0.25">
      <c r="B123" s="17" t="s">
        <v>90</v>
      </c>
      <c r="E123" s="10"/>
      <c r="F123" s="1"/>
      <c r="G123" s="1"/>
      <c r="H123" s="9" t="s">
        <v>67</v>
      </c>
      <c r="K123" s="5" t="s">
        <v>241</v>
      </c>
      <c r="L123" s="10"/>
      <c r="M123" s="1"/>
      <c r="N123" s="1"/>
      <c r="O123" s="1"/>
      <c r="P123" s="1"/>
      <c r="Q123" s="1"/>
    </row>
    <row r="124" spans="1:53" hidden="1" x14ac:dyDescent="0.25">
      <c r="B124" s="17" t="s">
        <v>91</v>
      </c>
      <c r="E124" s="10"/>
      <c r="F124" s="1"/>
      <c r="G124" s="1"/>
      <c r="H124" s="9" t="s">
        <v>65</v>
      </c>
      <c r="K124" s="5" t="s">
        <v>69</v>
      </c>
      <c r="L124" s="10"/>
      <c r="M124" s="1"/>
      <c r="N124" s="1"/>
      <c r="O124" s="1"/>
      <c r="P124" s="1"/>
      <c r="Q124" s="1"/>
    </row>
    <row r="125" spans="1:53" hidden="1" x14ac:dyDescent="0.25">
      <c r="B125" s="17" t="s">
        <v>93</v>
      </c>
      <c r="E125" s="10"/>
      <c r="F125" s="1"/>
      <c r="G125" s="1"/>
      <c r="H125" s="9" t="s">
        <v>240</v>
      </c>
      <c r="K125" s="5" t="s">
        <v>243</v>
      </c>
      <c r="L125" s="10"/>
      <c r="M125" s="1"/>
      <c r="N125" s="1"/>
      <c r="O125" s="1"/>
      <c r="P125" s="1"/>
      <c r="Q125" s="1"/>
    </row>
    <row r="126" spans="1:53" hidden="1" x14ac:dyDescent="0.25">
      <c r="B126" s="17" t="s">
        <v>92</v>
      </c>
      <c r="E126" s="10"/>
      <c r="F126" s="1"/>
      <c r="G126" s="1"/>
      <c r="H126" s="9" t="s">
        <v>70</v>
      </c>
      <c r="K126" s="5" t="s">
        <v>244</v>
      </c>
      <c r="L126" s="10"/>
      <c r="M126" s="1"/>
      <c r="N126" s="1"/>
      <c r="O126" s="1"/>
      <c r="P126" s="1"/>
      <c r="Q126" s="1"/>
    </row>
    <row r="127" spans="1:53" hidden="1" x14ac:dyDescent="0.25">
      <c r="B127" s="17" t="s">
        <v>94</v>
      </c>
      <c r="E127" s="10"/>
      <c r="F127" s="1"/>
      <c r="G127" s="1"/>
      <c r="H127" s="9" t="s">
        <v>147</v>
      </c>
      <c r="K127" s="5" t="s">
        <v>245</v>
      </c>
      <c r="L127" s="10"/>
      <c r="M127" s="1"/>
      <c r="N127" s="1"/>
      <c r="O127" s="1"/>
      <c r="P127" s="1"/>
      <c r="Q127" s="1"/>
    </row>
    <row r="128" spans="1:53" hidden="1" x14ac:dyDescent="0.25">
      <c r="B128" s="17" t="s">
        <v>160</v>
      </c>
      <c r="E128" s="10"/>
      <c r="F128" s="1"/>
      <c r="G128" s="1"/>
      <c r="H128" s="9" t="s">
        <v>163</v>
      </c>
      <c r="K128" s="5"/>
      <c r="L128" s="10"/>
      <c r="M128" s="1"/>
      <c r="N128" s="1"/>
      <c r="O128" s="1"/>
      <c r="P128" s="1"/>
      <c r="Q128" s="1"/>
    </row>
    <row r="129" spans="2:17" hidden="1" x14ac:dyDescent="0.25">
      <c r="B129" s="17" t="s">
        <v>96</v>
      </c>
      <c r="E129" s="10"/>
      <c r="F129" s="1"/>
      <c r="G129" s="1"/>
      <c r="H129" s="9" t="s">
        <v>71</v>
      </c>
      <c r="K129" s="5"/>
      <c r="L129" s="10"/>
      <c r="M129" s="1"/>
      <c r="N129" s="1"/>
      <c r="O129" s="1"/>
      <c r="P129" s="1"/>
      <c r="Q129" s="1"/>
    </row>
    <row r="130" spans="2:17" ht="15.75" hidden="1" thickBot="1" x14ac:dyDescent="0.3">
      <c r="B130" s="20" t="s">
        <v>95</v>
      </c>
      <c r="C130" s="12"/>
      <c r="D130" s="12"/>
      <c r="E130" s="13"/>
      <c r="F130" s="1"/>
      <c r="G130" s="1"/>
      <c r="H130" s="11" t="s">
        <v>242</v>
      </c>
      <c r="I130" s="12"/>
      <c r="J130" s="12"/>
      <c r="K130" s="33"/>
      <c r="L130" s="13"/>
      <c r="M130" s="1"/>
      <c r="N130" s="1"/>
      <c r="O130" s="1"/>
      <c r="P130" s="1"/>
      <c r="Q130" s="1"/>
    </row>
    <row r="131" spans="2:17" ht="15.75" hidden="1" thickBot="1" x14ac:dyDescent="0.3"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hidden="1" x14ac:dyDescent="0.25">
      <c r="B132" s="14" t="s">
        <v>20</v>
      </c>
      <c r="C132" s="15" t="s">
        <v>251</v>
      </c>
      <c r="D132" s="15"/>
      <c r="E132" s="16"/>
      <c r="F132" s="1"/>
      <c r="G132" s="1"/>
      <c r="H132" s="14" t="s">
        <v>20</v>
      </c>
      <c r="I132" s="7"/>
      <c r="J132" s="15" t="s">
        <v>253</v>
      </c>
      <c r="K132" s="26"/>
      <c r="L132" s="8"/>
      <c r="M132" s="1"/>
      <c r="N132" s="1"/>
      <c r="O132" s="1"/>
      <c r="P132" s="1"/>
      <c r="Q132" s="1"/>
    </row>
    <row r="133" spans="2:17" hidden="1" x14ac:dyDescent="0.25">
      <c r="B133" s="17" t="s">
        <v>98</v>
      </c>
      <c r="D133" t="s">
        <v>215</v>
      </c>
      <c r="E133" s="10"/>
      <c r="F133" s="1"/>
      <c r="G133" s="1"/>
      <c r="H133" s="9" t="s">
        <v>72</v>
      </c>
      <c r="K133" s="5"/>
      <c r="L133" s="10"/>
      <c r="M133" s="1"/>
      <c r="N133" s="1"/>
      <c r="O133" s="1"/>
      <c r="P133" s="1"/>
      <c r="Q133" s="1"/>
    </row>
    <row r="134" spans="2:17" hidden="1" x14ac:dyDescent="0.25">
      <c r="B134" s="17" t="s">
        <v>99</v>
      </c>
      <c r="D134" t="s">
        <v>217</v>
      </c>
      <c r="E134" s="18"/>
      <c r="F134" s="1"/>
      <c r="G134" s="1"/>
      <c r="H134" s="9" t="s">
        <v>73</v>
      </c>
      <c r="K134" s="5"/>
      <c r="L134" s="10"/>
      <c r="M134" s="1"/>
      <c r="N134" s="1"/>
      <c r="O134" s="1"/>
      <c r="P134" s="1"/>
      <c r="Q134" s="1"/>
    </row>
    <row r="135" spans="2:17" hidden="1" x14ac:dyDescent="0.25">
      <c r="B135" s="17" t="s">
        <v>100</v>
      </c>
      <c r="E135" s="10"/>
      <c r="F135" s="1"/>
      <c r="G135" s="1"/>
      <c r="H135" s="9" t="s">
        <v>74</v>
      </c>
      <c r="K135" s="1"/>
      <c r="L135" s="10"/>
      <c r="M135" s="1"/>
      <c r="N135" s="1"/>
      <c r="O135" s="1"/>
      <c r="P135" s="1"/>
      <c r="Q135" s="1"/>
    </row>
    <row r="136" spans="2:17" hidden="1" x14ac:dyDescent="0.25">
      <c r="B136" s="17" t="s">
        <v>101</v>
      </c>
      <c r="E136" s="18"/>
      <c r="F136" s="1"/>
      <c r="G136" s="1"/>
      <c r="H136" s="9" t="s">
        <v>75</v>
      </c>
      <c r="K136" s="5"/>
      <c r="L136" s="10"/>
      <c r="M136" s="1"/>
      <c r="N136" s="1"/>
      <c r="O136" s="1"/>
      <c r="P136" s="1"/>
      <c r="Q136" s="1"/>
    </row>
    <row r="137" spans="2:17" hidden="1" x14ac:dyDescent="0.25">
      <c r="B137" s="17" t="s">
        <v>102</v>
      </c>
      <c r="E137" s="18"/>
      <c r="F137" s="1"/>
      <c r="G137" s="1"/>
      <c r="H137" s="9" t="s">
        <v>76</v>
      </c>
      <c r="K137" s="5"/>
      <c r="L137" s="10"/>
      <c r="M137" s="1"/>
      <c r="N137" s="1"/>
      <c r="O137" s="1"/>
      <c r="P137" s="1"/>
      <c r="Q137" s="1"/>
    </row>
    <row r="138" spans="2:17" hidden="1" x14ac:dyDescent="0.25">
      <c r="B138" s="17" t="s">
        <v>103</v>
      </c>
      <c r="E138" s="10"/>
      <c r="F138" s="1"/>
      <c r="G138" s="1"/>
      <c r="H138" s="17" t="s">
        <v>77</v>
      </c>
      <c r="K138" s="1"/>
      <c r="L138" s="10"/>
      <c r="M138" s="1"/>
      <c r="N138" s="1"/>
      <c r="O138" s="1"/>
      <c r="P138" s="1"/>
      <c r="Q138" s="1"/>
    </row>
    <row r="139" spans="2:17" hidden="1" x14ac:dyDescent="0.25">
      <c r="B139" s="17" t="s">
        <v>104</v>
      </c>
      <c r="E139" s="18"/>
      <c r="F139" s="1"/>
      <c r="G139" s="1"/>
      <c r="H139" s="9" t="s">
        <v>78</v>
      </c>
      <c r="L139" s="10"/>
      <c r="M139" s="1"/>
      <c r="N139" s="1"/>
      <c r="O139" s="1"/>
      <c r="P139" s="1"/>
      <c r="Q139" s="1"/>
    </row>
    <row r="140" spans="2:17" hidden="1" x14ac:dyDescent="0.25">
      <c r="B140" s="17" t="s">
        <v>106</v>
      </c>
      <c r="E140" s="18"/>
      <c r="F140" s="1"/>
      <c r="G140" s="1"/>
      <c r="H140" s="9" t="s">
        <v>80</v>
      </c>
      <c r="K140" s="1"/>
      <c r="L140" s="10"/>
      <c r="M140" s="1"/>
      <c r="N140" s="1"/>
      <c r="O140" s="1"/>
      <c r="P140" s="1"/>
      <c r="Q140" s="1"/>
    </row>
    <row r="141" spans="2:17" hidden="1" x14ac:dyDescent="0.25">
      <c r="B141" s="17" t="s">
        <v>105</v>
      </c>
      <c r="E141" s="10"/>
      <c r="F141" s="1"/>
      <c r="G141" s="1"/>
      <c r="H141" s="9" t="s">
        <v>79</v>
      </c>
      <c r="K141" s="1"/>
      <c r="L141" s="10"/>
      <c r="M141" s="1"/>
      <c r="N141" s="1"/>
      <c r="O141" s="1"/>
      <c r="P141" s="1"/>
      <c r="Q141" s="1"/>
    </row>
    <row r="142" spans="2:17" hidden="1" x14ac:dyDescent="0.25">
      <c r="B142" s="17" t="s">
        <v>141</v>
      </c>
      <c r="E142" s="10"/>
      <c r="F142" s="1"/>
      <c r="G142" s="1"/>
      <c r="H142" s="17" t="s">
        <v>82</v>
      </c>
      <c r="L142" s="10"/>
      <c r="M142" s="1"/>
      <c r="N142" s="1"/>
      <c r="O142" s="1"/>
      <c r="P142" s="1"/>
      <c r="Q142" s="1"/>
    </row>
    <row r="143" spans="2:17" hidden="1" x14ac:dyDescent="0.25">
      <c r="B143" s="17" t="s">
        <v>198</v>
      </c>
      <c r="E143" s="18"/>
      <c r="F143" s="1"/>
      <c r="G143" s="1"/>
      <c r="H143" s="17" t="s">
        <v>201</v>
      </c>
      <c r="K143" s="1"/>
      <c r="L143" s="10"/>
      <c r="M143" s="1"/>
      <c r="N143" s="1"/>
      <c r="O143" s="1"/>
      <c r="P143" s="1"/>
      <c r="Q143" s="1"/>
    </row>
    <row r="144" spans="2:17" hidden="1" x14ac:dyDescent="0.25">
      <c r="B144" s="17" t="s">
        <v>199</v>
      </c>
      <c r="E144" s="10"/>
      <c r="F144" s="1"/>
      <c r="G144" s="1"/>
      <c r="H144" s="17" t="s">
        <v>149</v>
      </c>
      <c r="K144" s="1"/>
      <c r="L144" s="10"/>
      <c r="M144" s="1"/>
      <c r="N144" s="1"/>
      <c r="O144" s="1"/>
      <c r="P144" s="1"/>
      <c r="Q144" s="1"/>
    </row>
    <row r="145" spans="2:43" hidden="1" x14ac:dyDescent="0.25">
      <c r="B145" s="17" t="s">
        <v>252</v>
      </c>
      <c r="E145" s="10"/>
      <c r="F145" s="1"/>
      <c r="G145" s="1"/>
      <c r="H145" s="17" t="s">
        <v>254</v>
      </c>
      <c r="K145" s="1"/>
      <c r="L145" s="10"/>
      <c r="M145" s="1"/>
      <c r="N145" s="1"/>
      <c r="O145" s="1"/>
      <c r="P145" s="1"/>
      <c r="Q145" s="1"/>
    </row>
    <row r="146" spans="2:43" hidden="1" x14ac:dyDescent="0.25">
      <c r="B146" s="17"/>
      <c r="E146" s="10"/>
      <c r="F146" s="1"/>
      <c r="G146" s="1"/>
      <c r="H146" s="17" t="s">
        <v>255</v>
      </c>
      <c r="K146" s="1"/>
      <c r="L146" s="10"/>
      <c r="M146" s="1"/>
      <c r="N146" s="1"/>
      <c r="O146" s="1"/>
      <c r="P146" s="1"/>
      <c r="Q146" s="1"/>
    </row>
    <row r="147" spans="2:43" ht="15.75" hidden="1" thickBot="1" x14ac:dyDescent="0.3">
      <c r="B147" s="20"/>
      <c r="C147" s="12"/>
      <c r="D147" s="12"/>
      <c r="E147" s="28"/>
      <c r="F147" s="1"/>
      <c r="G147" s="1"/>
      <c r="H147" s="20"/>
      <c r="I147" s="12"/>
      <c r="J147" s="12"/>
      <c r="K147" s="12"/>
      <c r="L147" s="13"/>
      <c r="M147" s="1"/>
      <c r="N147" s="1"/>
      <c r="O147" s="1"/>
      <c r="P147" s="1"/>
      <c r="Q147" s="1"/>
    </row>
    <row r="148" spans="2:43" hidden="1" x14ac:dyDescent="0.25">
      <c r="B148" s="17"/>
      <c r="F148" s="1"/>
      <c r="G148" s="1"/>
      <c r="M148" s="1"/>
      <c r="N148" s="1"/>
      <c r="O148" s="1"/>
      <c r="P148" s="1"/>
      <c r="Q148" s="1"/>
    </row>
    <row r="149" spans="2:43" ht="15.75" hidden="1" thickBot="1" x14ac:dyDescent="0.3">
      <c r="E149" s="1"/>
      <c r="F149" s="1"/>
      <c r="G149" s="5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43" ht="15.75" hidden="1" thickBot="1" x14ac:dyDescent="0.3">
      <c r="B150" s="22" t="s">
        <v>20</v>
      </c>
      <c r="C150" s="23" t="s">
        <v>261</v>
      </c>
      <c r="D150" s="23"/>
      <c r="E150" s="24"/>
      <c r="H150" s="22" t="s">
        <v>20</v>
      </c>
      <c r="I150" s="23"/>
      <c r="J150" s="23" t="s">
        <v>262</v>
      </c>
      <c r="K150" s="23"/>
      <c r="L150" s="24"/>
      <c r="S150"/>
      <c r="Z150" s="31"/>
      <c r="AQ150"/>
    </row>
    <row r="151" spans="2:43" hidden="1" x14ac:dyDescent="0.25">
      <c r="B151" s="17" t="s">
        <v>187</v>
      </c>
      <c r="C151" s="15"/>
      <c r="D151" s="15" t="s">
        <v>188</v>
      </c>
      <c r="E151" s="10"/>
      <c r="H151" s="17" t="s">
        <v>187</v>
      </c>
      <c r="K151" t="s">
        <v>188</v>
      </c>
      <c r="L151" s="10"/>
      <c r="S151"/>
      <c r="Z151" s="31"/>
      <c r="AQ151"/>
    </row>
    <row r="152" spans="2:43" hidden="1" x14ac:dyDescent="0.25">
      <c r="B152" s="17" t="s">
        <v>120</v>
      </c>
      <c r="D152" t="s">
        <v>137</v>
      </c>
      <c r="E152" s="10"/>
      <c r="H152" s="17" t="s">
        <v>120</v>
      </c>
      <c r="K152" t="s">
        <v>135</v>
      </c>
      <c r="L152" s="10"/>
      <c r="S152"/>
      <c r="Z152" s="31"/>
      <c r="AQ152"/>
    </row>
    <row r="153" spans="2:43" hidden="1" x14ac:dyDescent="0.25">
      <c r="B153" s="17" t="s">
        <v>121</v>
      </c>
      <c r="D153" t="s">
        <v>258</v>
      </c>
      <c r="E153" s="10"/>
      <c r="H153" s="17" t="s">
        <v>121</v>
      </c>
      <c r="K153" t="s">
        <v>136</v>
      </c>
      <c r="L153" s="10"/>
      <c r="S153"/>
      <c r="Z153" s="31"/>
      <c r="AQ153"/>
    </row>
    <row r="154" spans="2:43" hidden="1" x14ac:dyDescent="0.25">
      <c r="B154" s="17" t="s">
        <v>122</v>
      </c>
      <c r="D154" t="s">
        <v>138</v>
      </c>
      <c r="E154" s="10"/>
      <c r="H154" s="17" t="s">
        <v>259</v>
      </c>
      <c r="K154" t="s">
        <v>137</v>
      </c>
      <c r="L154" s="10"/>
      <c r="S154"/>
      <c r="Z154" s="31"/>
      <c r="AQ154"/>
    </row>
    <row r="155" spans="2:43" hidden="1" x14ac:dyDescent="0.25">
      <c r="B155" s="17" t="s">
        <v>123</v>
      </c>
      <c r="D155" t="s">
        <v>139</v>
      </c>
      <c r="E155" s="10"/>
      <c r="H155" s="17" t="s">
        <v>123</v>
      </c>
      <c r="K155" t="s">
        <v>258</v>
      </c>
      <c r="L155" s="10"/>
      <c r="S155"/>
      <c r="Z155" s="31"/>
      <c r="AQ155"/>
    </row>
    <row r="156" spans="2:43" hidden="1" x14ac:dyDescent="0.25">
      <c r="B156" s="17" t="s">
        <v>124</v>
      </c>
      <c r="D156" t="s">
        <v>189</v>
      </c>
      <c r="E156" s="10"/>
      <c r="H156" s="17" t="s">
        <v>124</v>
      </c>
      <c r="K156" t="s">
        <v>138</v>
      </c>
      <c r="L156" s="10"/>
      <c r="S156"/>
      <c r="Z156" s="31"/>
      <c r="AQ156"/>
    </row>
    <row r="157" spans="2:43" hidden="1" x14ac:dyDescent="0.25">
      <c r="B157" s="17" t="s">
        <v>195</v>
      </c>
      <c r="D157" t="s">
        <v>190</v>
      </c>
      <c r="E157" s="10"/>
      <c r="H157" s="17" t="s">
        <v>125</v>
      </c>
      <c r="K157" t="s">
        <v>139</v>
      </c>
      <c r="L157" s="10"/>
      <c r="S157"/>
      <c r="Z157" s="31"/>
      <c r="AQ157"/>
    </row>
    <row r="158" spans="2:43" hidden="1" x14ac:dyDescent="0.25">
      <c r="B158" s="17" t="s">
        <v>126</v>
      </c>
      <c r="D158" t="s">
        <v>191</v>
      </c>
      <c r="E158" s="10"/>
      <c r="H158" s="17" t="s">
        <v>126</v>
      </c>
      <c r="K158" t="s">
        <v>189</v>
      </c>
      <c r="L158" s="10"/>
      <c r="S158"/>
      <c r="Z158" s="31"/>
      <c r="AQ158"/>
    </row>
    <row r="159" spans="2:43" hidden="1" x14ac:dyDescent="0.25">
      <c r="B159" s="17" t="s">
        <v>127</v>
      </c>
      <c r="D159" t="s">
        <v>192</v>
      </c>
      <c r="E159" s="10"/>
      <c r="H159" s="17" t="s">
        <v>127</v>
      </c>
      <c r="K159" t="s">
        <v>190</v>
      </c>
      <c r="L159" s="10"/>
      <c r="S159"/>
      <c r="Z159" s="31"/>
      <c r="AQ159"/>
    </row>
    <row r="160" spans="2:43" hidden="1" x14ac:dyDescent="0.25">
      <c r="B160" s="17" t="s">
        <v>128</v>
      </c>
      <c r="D160" t="s">
        <v>193</v>
      </c>
      <c r="E160" s="10"/>
      <c r="H160" s="17" t="s">
        <v>128</v>
      </c>
      <c r="K160" t="s">
        <v>191</v>
      </c>
      <c r="L160" s="10"/>
      <c r="S160"/>
      <c r="Z160" s="31"/>
      <c r="AQ160"/>
    </row>
    <row r="161" spans="2:71" hidden="1" x14ac:dyDescent="0.25">
      <c r="B161" s="17" t="s">
        <v>129</v>
      </c>
      <c r="D161" t="s">
        <v>194</v>
      </c>
      <c r="E161" s="10"/>
      <c r="H161" s="17" t="s">
        <v>129</v>
      </c>
      <c r="K161" t="s">
        <v>192</v>
      </c>
      <c r="L161" s="10"/>
      <c r="S161"/>
      <c r="Z161" s="31"/>
      <c r="AQ161"/>
    </row>
    <row r="162" spans="2:71" hidden="1" x14ac:dyDescent="0.25">
      <c r="B162" s="17" t="s">
        <v>130</v>
      </c>
      <c r="D162" t="s">
        <v>259</v>
      </c>
      <c r="E162" s="10"/>
      <c r="H162" s="17" t="s">
        <v>130</v>
      </c>
      <c r="K162" t="s">
        <v>193</v>
      </c>
      <c r="L162" s="10"/>
      <c r="S162"/>
      <c r="Z162" s="31"/>
      <c r="AQ162"/>
    </row>
    <row r="163" spans="2:71" hidden="1" x14ac:dyDescent="0.25">
      <c r="B163" s="17" t="s">
        <v>131</v>
      </c>
      <c r="D163" t="s">
        <v>260</v>
      </c>
      <c r="E163" s="10"/>
      <c r="H163" s="17" t="s">
        <v>131</v>
      </c>
      <c r="K163" t="s">
        <v>194</v>
      </c>
      <c r="L163" s="10"/>
      <c r="S163"/>
      <c r="Z163" s="31"/>
      <c r="AQ163"/>
      <c r="AR163" s="1"/>
      <c r="AS163" s="1"/>
      <c r="AT163" s="1"/>
      <c r="AU163" s="1"/>
      <c r="BM163" s="1"/>
    </row>
    <row r="164" spans="2:71" hidden="1" x14ac:dyDescent="0.25">
      <c r="B164" s="17" t="s">
        <v>132</v>
      </c>
      <c r="D164" t="s">
        <v>134</v>
      </c>
      <c r="E164" s="10"/>
      <c r="H164" s="17" t="s">
        <v>132</v>
      </c>
      <c r="K164" t="s">
        <v>195</v>
      </c>
      <c r="L164" s="10"/>
      <c r="S164"/>
      <c r="Z164" s="31"/>
      <c r="AQ164"/>
      <c r="AR164" s="1"/>
      <c r="AS164" s="1"/>
      <c r="AT164" s="1"/>
      <c r="AU164" s="1"/>
      <c r="BM164" s="1"/>
    </row>
    <row r="165" spans="2:71" ht="15.75" hidden="1" thickBot="1" x14ac:dyDescent="0.3">
      <c r="B165" s="20" t="s">
        <v>133</v>
      </c>
      <c r="C165" s="12"/>
      <c r="D165" s="12"/>
      <c r="E165" s="13"/>
      <c r="H165" s="17" t="s">
        <v>260</v>
      </c>
      <c r="K165" t="s">
        <v>134</v>
      </c>
      <c r="L165" s="10"/>
      <c r="S165"/>
      <c r="Z165" s="31"/>
      <c r="AQ165"/>
      <c r="AR165" s="1"/>
      <c r="AS165" s="1"/>
      <c r="AT165" s="1"/>
      <c r="AU165" s="1"/>
      <c r="BM165" s="1"/>
    </row>
    <row r="166" spans="2:71" ht="15.75" hidden="1" thickBot="1" x14ac:dyDescent="0.3">
      <c r="H166" s="20" t="s">
        <v>133</v>
      </c>
      <c r="I166" s="12"/>
      <c r="J166" s="12"/>
      <c r="K166" s="12"/>
      <c r="L166" s="13"/>
      <c r="S166"/>
      <c r="Z166" s="31"/>
      <c r="AQ166"/>
      <c r="AR166" s="1"/>
      <c r="AS166" s="1"/>
      <c r="AT166" s="1"/>
      <c r="AU166" s="1"/>
      <c r="BM166" s="1"/>
    </row>
    <row r="167" spans="2:71" hidden="1" x14ac:dyDescent="0.25">
      <c r="F167" s="1"/>
      <c r="BI167" s="1"/>
      <c r="BJ167" s="1"/>
      <c r="BK167" s="1"/>
      <c r="BL167" s="1"/>
      <c r="BM167" s="1"/>
      <c r="BN167" s="1"/>
      <c r="BO167" s="1"/>
    </row>
    <row r="168" spans="2:71" ht="15.75" hidden="1" thickBot="1" x14ac:dyDescent="0.3">
      <c r="F168" s="1"/>
      <c r="BI168" s="1"/>
      <c r="BJ168" s="1"/>
      <c r="BK168" s="1"/>
      <c r="BL168" s="1"/>
      <c r="BM168" s="1"/>
      <c r="BN168" s="1"/>
      <c r="BO168" s="1"/>
    </row>
    <row r="169" spans="2:71" ht="15.75" hidden="1" thickBot="1" x14ac:dyDescent="0.3">
      <c r="B169" s="22" t="s">
        <v>20</v>
      </c>
      <c r="C169" s="23" t="s">
        <v>274</v>
      </c>
      <c r="D169" s="23"/>
      <c r="E169" s="24"/>
      <c r="F169" s="1"/>
      <c r="I169" s="34" t="s">
        <v>20</v>
      </c>
      <c r="J169" s="7"/>
      <c r="K169" s="15" t="s">
        <v>281</v>
      </c>
      <c r="L169" s="26"/>
      <c r="M169" s="26"/>
      <c r="N169" s="15"/>
      <c r="O169" s="15"/>
      <c r="P169" s="15"/>
      <c r="Q169" s="15"/>
      <c r="R169" s="8"/>
      <c r="BI169" s="1"/>
      <c r="BJ169" s="1"/>
      <c r="BK169" s="1"/>
      <c r="BL169" s="1"/>
      <c r="BM169" s="1"/>
      <c r="BN169" s="1"/>
      <c r="BO169" s="6" t="s">
        <v>20</v>
      </c>
      <c r="BP169" s="42" t="s">
        <v>209</v>
      </c>
      <c r="BQ169" s="42"/>
      <c r="BR169" s="42"/>
      <c r="BS169" s="43"/>
    </row>
    <row r="170" spans="2:71" hidden="1" x14ac:dyDescent="0.25">
      <c r="B170" s="27" t="s">
        <v>107</v>
      </c>
      <c r="C170" s="15"/>
      <c r="D170" s="15" t="s">
        <v>220</v>
      </c>
      <c r="E170" s="8"/>
      <c r="F170" s="1"/>
      <c r="I170" s="17" t="s">
        <v>98</v>
      </c>
      <c r="K170" t="s">
        <v>215</v>
      </c>
      <c r="M170" s="1"/>
      <c r="R170" s="10"/>
      <c r="BI170" s="1"/>
      <c r="BJ170" s="1"/>
      <c r="BK170" s="1"/>
      <c r="BL170" s="1"/>
      <c r="BM170" s="1"/>
      <c r="BN170" s="1"/>
      <c r="BO170" s="9" t="s">
        <v>64</v>
      </c>
      <c r="BR170" s="5"/>
      <c r="BS170" s="10"/>
    </row>
    <row r="171" spans="2:71" hidden="1" x14ac:dyDescent="0.25">
      <c r="B171" s="17" t="s">
        <v>203</v>
      </c>
      <c r="D171" t="s">
        <v>114</v>
      </c>
      <c r="E171" s="10"/>
      <c r="F171" s="1"/>
      <c r="I171" s="17" t="s">
        <v>99</v>
      </c>
      <c r="K171" t="s">
        <v>282</v>
      </c>
      <c r="L171" s="1"/>
      <c r="M171" s="1"/>
      <c r="R171" s="10"/>
      <c r="BI171" s="1"/>
      <c r="BJ171" s="1"/>
      <c r="BK171" s="1"/>
      <c r="BL171" s="1"/>
      <c r="BM171" s="1"/>
      <c r="BN171" s="1"/>
      <c r="BO171" s="9" t="s">
        <v>68</v>
      </c>
      <c r="BR171" s="5" t="s">
        <v>162</v>
      </c>
      <c r="BS171" s="10"/>
    </row>
    <row r="172" spans="2:71" hidden="1" x14ac:dyDescent="0.25">
      <c r="B172" s="17" t="s">
        <v>108</v>
      </c>
      <c r="D172" t="s">
        <v>115</v>
      </c>
      <c r="E172" s="10"/>
      <c r="F172" s="1"/>
      <c r="I172" s="17" t="s">
        <v>100</v>
      </c>
      <c r="K172" t="s">
        <v>252</v>
      </c>
      <c r="M172" s="1"/>
      <c r="R172" s="10"/>
      <c r="BI172" s="1"/>
      <c r="BJ172" s="1"/>
      <c r="BK172" s="1"/>
      <c r="BL172" s="1"/>
      <c r="BM172" s="1"/>
      <c r="BN172" s="1"/>
      <c r="BO172" s="9" t="s">
        <v>85</v>
      </c>
      <c r="BR172" s="5" t="s">
        <v>164</v>
      </c>
      <c r="BS172" s="10"/>
    </row>
    <row r="173" spans="2:71" hidden="1" x14ac:dyDescent="0.25">
      <c r="B173" s="17" t="s">
        <v>109</v>
      </c>
      <c r="D173" t="s">
        <v>116</v>
      </c>
      <c r="E173" s="10"/>
      <c r="F173" s="1"/>
      <c r="I173" s="17" t="s">
        <v>101</v>
      </c>
      <c r="K173" t="s">
        <v>198</v>
      </c>
      <c r="L173" s="1"/>
      <c r="M173" s="1"/>
      <c r="R173" s="10"/>
      <c r="BI173" s="1"/>
      <c r="BJ173" s="1"/>
      <c r="BK173" s="1"/>
      <c r="BL173" s="1"/>
      <c r="BM173" s="1"/>
      <c r="BN173" s="1"/>
      <c r="BO173" s="9" t="s">
        <v>67</v>
      </c>
      <c r="BR173" s="5" t="s">
        <v>71</v>
      </c>
      <c r="BS173" s="10"/>
    </row>
    <row r="174" spans="2:71" hidden="1" x14ac:dyDescent="0.25">
      <c r="B174" s="17" t="s">
        <v>110</v>
      </c>
      <c r="D174" t="s">
        <v>117</v>
      </c>
      <c r="E174" s="10"/>
      <c r="F174" s="1"/>
      <c r="I174" s="17" t="s">
        <v>102</v>
      </c>
      <c r="K174" t="s">
        <v>217</v>
      </c>
      <c r="M174" s="1"/>
      <c r="R174" s="10"/>
      <c r="BI174" s="1"/>
      <c r="BJ174" s="1"/>
      <c r="BK174" s="1"/>
      <c r="BL174" s="1"/>
      <c r="BM174" s="1"/>
      <c r="BN174" s="1"/>
      <c r="BO174" s="9" t="s">
        <v>65</v>
      </c>
      <c r="BR174" s="5" t="s">
        <v>69</v>
      </c>
      <c r="BS174" s="10"/>
    </row>
    <row r="175" spans="2:71" hidden="1" x14ac:dyDescent="0.25">
      <c r="B175" s="17" t="s">
        <v>111</v>
      </c>
      <c r="D175" t="s">
        <v>118</v>
      </c>
      <c r="E175" s="10"/>
      <c r="F175" s="1"/>
      <c r="I175" s="17" t="s">
        <v>103</v>
      </c>
      <c r="K175" t="s">
        <v>106</v>
      </c>
      <c r="L175" s="1"/>
      <c r="M175" s="1"/>
      <c r="R175" s="10"/>
      <c r="BI175" s="1"/>
      <c r="BJ175" s="1"/>
      <c r="BK175" s="1"/>
      <c r="BL175" s="1"/>
      <c r="BM175" s="1"/>
      <c r="BN175" s="1"/>
      <c r="BO175" s="9" t="s">
        <v>66</v>
      </c>
      <c r="BR175" s="5" t="s">
        <v>148</v>
      </c>
      <c r="BS175" s="10"/>
    </row>
    <row r="176" spans="2:71" hidden="1" x14ac:dyDescent="0.25">
      <c r="B176" s="17" t="s">
        <v>112</v>
      </c>
      <c r="D176" t="s">
        <v>119</v>
      </c>
      <c r="E176" s="18"/>
      <c r="F176" s="1"/>
      <c r="I176" s="17" t="s">
        <v>104</v>
      </c>
      <c r="K176" t="s">
        <v>214</v>
      </c>
      <c r="M176" s="1"/>
      <c r="R176" s="10"/>
      <c r="BI176" s="1"/>
      <c r="BJ176" s="1"/>
      <c r="BK176" s="1"/>
      <c r="BL176" s="1"/>
      <c r="BM176" s="1"/>
      <c r="BN176" s="1"/>
      <c r="BO176" s="9" t="s">
        <v>147</v>
      </c>
      <c r="BR176" s="5"/>
      <c r="BS176" s="10"/>
    </row>
    <row r="177" spans="2:71" hidden="1" x14ac:dyDescent="0.25">
      <c r="B177" s="17" t="s">
        <v>113</v>
      </c>
      <c r="E177" s="18"/>
      <c r="F177" s="1"/>
      <c r="I177" s="17" t="s">
        <v>105</v>
      </c>
      <c r="L177" s="1"/>
      <c r="M177" s="1"/>
      <c r="R177" s="10"/>
      <c r="BI177" s="1"/>
      <c r="BJ177" s="1"/>
      <c r="BK177" s="1"/>
      <c r="BL177" s="1"/>
      <c r="BM177" s="1"/>
      <c r="BN177" s="1"/>
      <c r="BO177" s="9" t="s">
        <v>163</v>
      </c>
      <c r="BR177" s="5"/>
      <c r="BS177" s="10"/>
    </row>
    <row r="178" spans="2:71" hidden="1" x14ac:dyDescent="0.25">
      <c r="B178" s="17" t="s">
        <v>275</v>
      </c>
      <c r="E178" s="18"/>
      <c r="F178" s="1"/>
      <c r="I178" s="17" t="s">
        <v>141</v>
      </c>
      <c r="L178" s="1"/>
      <c r="M178" s="1"/>
      <c r="R178" s="10"/>
      <c r="BI178" s="1"/>
      <c r="BJ178" s="1"/>
      <c r="BK178" s="1"/>
      <c r="BL178" s="1"/>
      <c r="BM178" s="1"/>
      <c r="BN178" s="1"/>
      <c r="BO178" s="9"/>
      <c r="BR178" s="5"/>
      <c r="BS178" s="10"/>
    </row>
    <row r="179" spans="2:71" ht="15.75" hidden="1" thickBot="1" x14ac:dyDescent="0.3">
      <c r="B179" s="20"/>
      <c r="C179" s="12"/>
      <c r="D179" s="12"/>
      <c r="E179" s="28"/>
      <c r="I179" s="20"/>
      <c r="J179" s="12"/>
      <c r="K179" s="12"/>
      <c r="L179" s="12"/>
      <c r="M179" s="25"/>
      <c r="N179" s="12"/>
      <c r="O179" s="12"/>
      <c r="P179" s="12"/>
      <c r="Q179" s="12"/>
      <c r="R179" s="13"/>
      <c r="BI179" s="1"/>
      <c r="BJ179" s="1"/>
      <c r="BK179" s="1"/>
      <c r="BL179" s="1"/>
      <c r="BM179" s="1"/>
      <c r="BN179" s="1"/>
      <c r="BO179" s="11"/>
      <c r="BP179" s="12"/>
      <c r="BQ179" s="12"/>
      <c r="BR179" s="33"/>
      <c r="BS179" s="13"/>
    </row>
    <row r="180" spans="2:71" hidden="1" x14ac:dyDescent="0.25">
      <c r="L180" s="1"/>
      <c r="M180" s="1"/>
      <c r="N180" s="1"/>
      <c r="O180" s="1"/>
      <c r="P180" s="1"/>
      <c r="Q180" s="1"/>
    </row>
    <row r="181" spans="2:71" ht="15.75" hidden="1" thickBot="1" x14ac:dyDescent="0.3">
      <c r="L181" s="1"/>
      <c r="M181" s="1"/>
      <c r="N181" s="1"/>
      <c r="O181" s="1"/>
      <c r="P181" s="1"/>
      <c r="Q181" s="1"/>
    </row>
    <row r="182" spans="2:71" ht="15.75" hidden="1" thickBot="1" x14ac:dyDescent="0.3">
      <c r="B182" s="22" t="s">
        <v>20</v>
      </c>
      <c r="C182" s="23" t="s">
        <v>283</v>
      </c>
      <c r="D182" s="23"/>
      <c r="E182" s="24"/>
      <c r="H182" s="35" t="s">
        <v>20</v>
      </c>
      <c r="I182" s="36"/>
      <c r="J182" s="23" t="s">
        <v>285</v>
      </c>
      <c r="K182" s="37"/>
      <c r="L182" s="23"/>
      <c r="M182" s="24"/>
      <c r="N182" s="1"/>
      <c r="O182" s="1"/>
      <c r="P182" s="1"/>
      <c r="Q182" s="1"/>
    </row>
    <row r="183" spans="2:71" ht="15.75" hidden="1" thickBot="1" x14ac:dyDescent="0.3">
      <c r="B183" s="27" t="s">
        <v>113</v>
      </c>
      <c r="C183" s="15"/>
      <c r="D183" s="15" t="s">
        <v>116</v>
      </c>
      <c r="E183" s="8"/>
      <c r="H183" s="17" t="s">
        <v>149</v>
      </c>
      <c r="I183" s="15"/>
      <c r="J183" s="15"/>
      <c r="K183" s="15" t="s">
        <v>201</v>
      </c>
      <c r="L183" s="15"/>
      <c r="M183" s="8"/>
      <c r="N183" s="1"/>
      <c r="O183" s="1"/>
      <c r="P183" s="1"/>
      <c r="Q183" s="1"/>
      <c r="R183" s="1"/>
    </row>
    <row r="184" spans="2:71" hidden="1" x14ac:dyDescent="0.25">
      <c r="B184" s="17" t="s">
        <v>110</v>
      </c>
      <c r="D184" t="s">
        <v>117</v>
      </c>
      <c r="E184" s="10"/>
      <c r="H184" s="17" t="s">
        <v>72</v>
      </c>
      <c r="J184" s="19"/>
      <c r="K184" s="1" t="s">
        <v>202</v>
      </c>
      <c r="M184" s="10"/>
      <c r="R184" s="1"/>
      <c r="BO184" s="34" t="s">
        <v>20</v>
      </c>
      <c r="BP184" s="7"/>
      <c r="BQ184" s="15" t="s">
        <v>213</v>
      </c>
      <c r="BR184" s="26"/>
      <c r="BS184" s="16"/>
    </row>
    <row r="185" spans="2:71" hidden="1" x14ac:dyDescent="0.25">
      <c r="B185" s="17" t="s">
        <v>203</v>
      </c>
      <c r="D185" t="s">
        <v>118</v>
      </c>
      <c r="E185" s="10"/>
      <c r="H185" s="17" t="s">
        <v>73</v>
      </c>
      <c r="K185" s="5" t="s">
        <v>255</v>
      </c>
      <c r="M185" s="10"/>
      <c r="R185" s="1"/>
      <c r="BO185" s="17" t="s">
        <v>98</v>
      </c>
      <c r="BQ185" t="s">
        <v>215</v>
      </c>
      <c r="BS185" s="18"/>
    </row>
    <row r="186" spans="2:71" hidden="1" x14ac:dyDescent="0.25">
      <c r="B186" s="17" t="s">
        <v>220</v>
      </c>
      <c r="D186" t="s">
        <v>108</v>
      </c>
      <c r="E186" s="10"/>
      <c r="H186" s="17" t="s">
        <v>74</v>
      </c>
      <c r="K186" s="5"/>
      <c r="M186" s="10"/>
      <c r="R186" s="1"/>
      <c r="BO186" s="17" t="s">
        <v>99</v>
      </c>
      <c r="BQ186" t="s">
        <v>216</v>
      </c>
      <c r="BR186" s="1"/>
      <c r="BS186" s="18"/>
    </row>
    <row r="187" spans="2:71" hidden="1" x14ac:dyDescent="0.25">
      <c r="B187" s="17" t="s">
        <v>115</v>
      </c>
      <c r="E187" s="10"/>
      <c r="H187" s="17" t="s">
        <v>75</v>
      </c>
      <c r="M187" s="10"/>
      <c r="R187" s="1"/>
      <c r="BO187" s="17" t="s">
        <v>100</v>
      </c>
      <c r="BQ187" t="s">
        <v>217</v>
      </c>
      <c r="BS187" s="18"/>
    </row>
    <row r="188" spans="2:71" hidden="1" x14ac:dyDescent="0.25">
      <c r="B188" s="17" t="s">
        <v>114</v>
      </c>
      <c r="E188" s="10"/>
      <c r="H188" s="17" t="s">
        <v>76</v>
      </c>
      <c r="K188" s="5"/>
      <c r="M188" s="10"/>
      <c r="R188" s="1"/>
      <c r="BO188" s="17" t="s">
        <v>101</v>
      </c>
      <c r="BR188" s="1"/>
      <c r="BS188" s="18"/>
    </row>
    <row r="189" spans="2:71" hidden="1" x14ac:dyDescent="0.25">
      <c r="B189" s="17" t="s">
        <v>109</v>
      </c>
      <c r="E189" s="18"/>
      <c r="H189" s="17" t="s">
        <v>77</v>
      </c>
      <c r="M189" s="10"/>
      <c r="R189" s="1"/>
      <c r="BO189" s="17" t="s">
        <v>102</v>
      </c>
      <c r="BS189" s="18"/>
    </row>
    <row r="190" spans="2:71" ht="15.75" hidden="1" thickBot="1" x14ac:dyDescent="0.3">
      <c r="B190" s="20" t="s">
        <v>111</v>
      </c>
      <c r="C190" s="12"/>
      <c r="D190" s="12"/>
      <c r="E190" s="28"/>
      <c r="H190" s="17" t="s">
        <v>78</v>
      </c>
      <c r="K190" s="1"/>
      <c r="M190" s="10"/>
      <c r="R190" s="1"/>
      <c r="BO190" s="17" t="s">
        <v>103</v>
      </c>
      <c r="BR190" s="1"/>
      <c r="BS190" s="18"/>
    </row>
    <row r="191" spans="2:71" hidden="1" x14ac:dyDescent="0.25">
      <c r="E191" s="1"/>
      <c r="H191" s="17" t="s">
        <v>86</v>
      </c>
      <c r="K191" s="1"/>
      <c r="M191" s="10"/>
      <c r="R191" s="1"/>
      <c r="BO191" s="17" t="s">
        <v>104</v>
      </c>
      <c r="BS191" s="18"/>
    </row>
    <row r="192" spans="2:71" hidden="1" x14ac:dyDescent="0.25">
      <c r="E192" s="1"/>
      <c r="H192" s="17" t="s">
        <v>254</v>
      </c>
      <c r="M192" s="10"/>
      <c r="R192" s="1"/>
      <c r="BO192" s="17" t="s">
        <v>105</v>
      </c>
      <c r="BR192" s="1"/>
      <c r="BS192" s="18"/>
    </row>
    <row r="193" spans="2:71" hidden="1" x14ac:dyDescent="0.25">
      <c r="E193" s="1"/>
      <c r="H193" s="17" t="s">
        <v>79</v>
      </c>
      <c r="K193" s="1"/>
      <c r="M193" s="10"/>
      <c r="R193" s="1"/>
      <c r="BO193" s="17" t="s">
        <v>141</v>
      </c>
      <c r="BR193" s="1"/>
      <c r="BS193" s="18"/>
    </row>
    <row r="194" spans="2:71" hidden="1" x14ac:dyDescent="0.25">
      <c r="E194" s="1"/>
      <c r="H194" s="17" t="s">
        <v>80</v>
      </c>
      <c r="K194" s="1"/>
      <c r="M194" s="10"/>
      <c r="R194" s="1"/>
      <c r="BO194" s="17" t="s">
        <v>106</v>
      </c>
      <c r="BS194" s="18"/>
    </row>
    <row r="195" spans="2:71" ht="15.75" hidden="1" thickBot="1" x14ac:dyDescent="0.3">
      <c r="E195" s="1"/>
      <c r="H195" s="20" t="s">
        <v>81</v>
      </c>
      <c r="I195" s="12"/>
      <c r="J195" s="12"/>
      <c r="K195" s="12"/>
      <c r="L195" s="12"/>
      <c r="M195" s="13"/>
      <c r="R195" s="1"/>
      <c r="BO195" s="17" t="s">
        <v>214</v>
      </c>
      <c r="BR195" s="1"/>
      <c r="BS195" s="18"/>
    </row>
    <row r="196" spans="2:71" ht="15.75" hidden="1" thickBot="1" x14ac:dyDescent="0.3">
      <c r="R196" s="1"/>
      <c r="BO196" s="20"/>
      <c r="BP196" s="12"/>
      <c r="BQ196" s="12"/>
      <c r="BR196" s="25"/>
      <c r="BS196" s="28"/>
    </row>
    <row r="197" spans="2:71" hidden="1" x14ac:dyDescent="0.25">
      <c r="E197" s="1"/>
      <c r="F197" s="1"/>
      <c r="O197" s="1"/>
      <c r="P197" s="1"/>
      <c r="Q197" s="1"/>
      <c r="R197" s="1"/>
    </row>
    <row r="198" spans="2:71" ht="15.75" thickBot="1" x14ac:dyDescent="0.3">
      <c r="K198" s="1"/>
      <c r="L198" s="1"/>
      <c r="N198" s="1"/>
      <c r="O198" s="1"/>
      <c r="P198" s="1"/>
      <c r="Q198" s="1"/>
      <c r="R198" s="1"/>
    </row>
    <row r="199" spans="2:71" x14ac:dyDescent="0.25">
      <c r="B199" s="6" t="s">
        <v>20</v>
      </c>
      <c r="C199" s="42" t="s">
        <v>287</v>
      </c>
      <c r="D199" s="42"/>
      <c r="E199" s="42"/>
      <c r="F199" s="43"/>
      <c r="G199" s="17"/>
      <c r="H199" s="1"/>
      <c r="I199" s="6" t="s">
        <v>20</v>
      </c>
      <c r="J199" s="42" t="s">
        <v>304</v>
      </c>
      <c r="K199" s="42"/>
      <c r="L199" s="42"/>
      <c r="M199" s="43"/>
      <c r="S199"/>
      <c r="Z199" s="31"/>
      <c r="AQ199"/>
    </row>
    <row r="200" spans="2:71" x14ac:dyDescent="0.25">
      <c r="B200" s="9" t="s">
        <v>64</v>
      </c>
      <c r="E200" s="5" t="s">
        <v>68</v>
      </c>
      <c r="F200" s="10"/>
      <c r="G200" s="17"/>
      <c r="H200" s="1"/>
      <c r="I200" s="9" t="s">
        <v>293</v>
      </c>
      <c r="L200" s="5" t="s">
        <v>297</v>
      </c>
      <c r="M200" s="10"/>
      <c r="S200"/>
      <c r="Z200" s="31"/>
      <c r="AQ200"/>
    </row>
    <row r="201" spans="2:71" x14ac:dyDescent="0.25">
      <c r="B201" s="9" t="s">
        <v>85</v>
      </c>
      <c r="E201" s="5" t="s">
        <v>164</v>
      </c>
      <c r="F201" s="10"/>
      <c r="H201" s="1"/>
      <c r="I201" s="9" t="s">
        <v>159</v>
      </c>
      <c r="L201" s="5" t="s">
        <v>298</v>
      </c>
      <c r="M201" s="10"/>
      <c r="S201"/>
      <c r="Z201" s="31"/>
      <c r="AQ201"/>
    </row>
    <row r="202" spans="2:71" x14ac:dyDescent="0.25">
      <c r="B202" s="9" t="s">
        <v>67</v>
      </c>
      <c r="E202" s="5" t="s">
        <v>241</v>
      </c>
      <c r="F202" s="10"/>
      <c r="H202" s="1"/>
      <c r="I202" s="9" t="s">
        <v>89</v>
      </c>
      <c r="L202" s="5" t="s">
        <v>299</v>
      </c>
      <c r="M202" s="10"/>
      <c r="S202"/>
      <c r="Z202" s="31"/>
      <c r="AQ202"/>
    </row>
    <row r="203" spans="2:71" x14ac:dyDescent="0.25">
      <c r="B203" s="9" t="s">
        <v>65</v>
      </c>
      <c r="E203" s="5" t="s">
        <v>69</v>
      </c>
      <c r="F203" s="10"/>
      <c r="H203" s="1"/>
      <c r="I203" s="9" t="s">
        <v>91</v>
      </c>
      <c r="L203" s="5" t="s">
        <v>300</v>
      </c>
      <c r="M203" s="10"/>
      <c r="S203"/>
      <c r="Z203" s="31"/>
      <c r="AQ203"/>
    </row>
    <row r="204" spans="2:71" x14ac:dyDescent="0.25">
      <c r="B204" s="9" t="s">
        <v>70</v>
      </c>
      <c r="E204" s="5" t="s">
        <v>244</v>
      </c>
      <c r="F204" s="10"/>
      <c r="H204" s="1"/>
      <c r="I204" s="9" t="s">
        <v>90</v>
      </c>
      <c r="L204" s="5" t="s">
        <v>301</v>
      </c>
      <c r="M204" s="10"/>
      <c r="S204"/>
      <c r="Z204" s="31"/>
      <c r="AQ204"/>
    </row>
    <row r="205" spans="2:71" x14ac:dyDescent="0.25">
      <c r="B205" s="9" t="s">
        <v>147</v>
      </c>
      <c r="E205" s="5" t="s">
        <v>245</v>
      </c>
      <c r="F205" s="10"/>
      <c r="H205" s="1"/>
      <c r="I205" s="9" t="s">
        <v>294</v>
      </c>
      <c r="L205" s="5" t="s">
        <v>302</v>
      </c>
      <c r="M205" s="10"/>
      <c r="S205"/>
      <c r="Z205" s="31"/>
      <c r="AQ205"/>
    </row>
    <row r="206" spans="2:71" x14ac:dyDescent="0.25">
      <c r="B206" s="9" t="s">
        <v>163</v>
      </c>
      <c r="E206" s="5" t="s">
        <v>94</v>
      </c>
      <c r="F206" s="10"/>
      <c r="H206" s="1"/>
      <c r="I206" s="9" t="s">
        <v>295</v>
      </c>
      <c r="L206" s="5" t="s">
        <v>303</v>
      </c>
      <c r="M206" s="10"/>
      <c r="S206"/>
      <c r="Z206" s="31"/>
      <c r="AQ206"/>
    </row>
    <row r="207" spans="2:71" x14ac:dyDescent="0.25">
      <c r="B207" s="9" t="s">
        <v>71</v>
      </c>
      <c r="E207" s="5" t="s">
        <v>242</v>
      </c>
      <c r="F207" s="10"/>
      <c r="H207" s="1"/>
      <c r="I207" s="9" t="s">
        <v>296</v>
      </c>
      <c r="L207" s="5"/>
      <c r="M207" s="10"/>
      <c r="S207"/>
      <c r="Z207" s="31"/>
      <c r="AQ207"/>
    </row>
    <row r="208" spans="2:71" x14ac:dyDescent="0.25">
      <c r="B208" s="9" t="s">
        <v>288</v>
      </c>
      <c r="E208" s="5" t="s">
        <v>289</v>
      </c>
      <c r="F208" s="10"/>
      <c r="H208" s="1"/>
      <c r="I208" s="9" t="s">
        <v>95</v>
      </c>
      <c r="L208" s="5"/>
      <c r="M208" s="10"/>
      <c r="S208"/>
      <c r="Z208" s="31"/>
      <c r="AQ208"/>
    </row>
    <row r="209" spans="2:43" ht="15.75" thickBot="1" x14ac:dyDescent="0.3">
      <c r="B209" s="11"/>
      <c r="C209" s="12"/>
      <c r="D209" s="12"/>
      <c r="E209" s="33"/>
      <c r="F209" s="13"/>
      <c r="H209" s="1"/>
      <c r="I209" s="11"/>
      <c r="J209" s="12"/>
      <c r="K209" s="12"/>
      <c r="L209" s="33"/>
      <c r="M209" s="13"/>
      <c r="S209"/>
      <c r="Z209" s="31"/>
      <c r="AQ209"/>
    </row>
    <row r="210" spans="2:43" x14ac:dyDescent="0.25">
      <c r="B210" s="27"/>
      <c r="C210" s="15"/>
      <c r="D210" s="15"/>
      <c r="E210" s="15"/>
      <c r="F210" s="15"/>
      <c r="H210" s="1"/>
      <c r="I210" s="1"/>
      <c r="J210" s="1"/>
      <c r="S210"/>
      <c r="Z210" s="31"/>
      <c r="AQ210"/>
    </row>
    <row r="211" spans="2:43" x14ac:dyDescent="0.25">
      <c r="B211" s="17"/>
      <c r="H211" s="1"/>
      <c r="I211" s="1"/>
      <c r="J211" s="1"/>
      <c r="S211"/>
      <c r="Z211" s="31"/>
      <c r="AQ211"/>
    </row>
    <row r="213" spans="2:43" x14ac:dyDescent="0.25">
      <c r="E213" s="1"/>
    </row>
    <row r="219" spans="2:43" ht="16.5" customHeight="1" x14ac:dyDescent="0.25"/>
  </sheetData>
  <sortState xmlns:xlrd2="http://schemas.microsoft.com/office/spreadsheetml/2017/richdata2" ref="B98:T101">
    <sortCondition descending="1" ref="T98:T101"/>
    <sortCondition descending="1" ref="Q98:Q101"/>
  </sortState>
  <dataConsolidate/>
  <mergeCells count="55">
    <mergeCell ref="A1:T1"/>
    <mergeCell ref="T3:T4"/>
    <mergeCell ref="T9:T10"/>
    <mergeCell ref="T34:T35"/>
    <mergeCell ref="T47:T48"/>
    <mergeCell ref="B34:D34"/>
    <mergeCell ref="Q34:Q35"/>
    <mergeCell ref="Q47:Q48"/>
    <mergeCell ref="R34:R35"/>
    <mergeCell ref="B47:D47"/>
    <mergeCell ref="R47:R48"/>
    <mergeCell ref="S3:S4"/>
    <mergeCell ref="S9:S10"/>
    <mergeCell ref="S34:S35"/>
    <mergeCell ref="S47:S48"/>
    <mergeCell ref="B23:D23"/>
    <mergeCell ref="B3:D3"/>
    <mergeCell ref="R3:R4"/>
    <mergeCell ref="B9:D9"/>
    <mergeCell ref="R9:R10"/>
    <mergeCell ref="Q3:Q4"/>
    <mergeCell ref="Q9:Q10"/>
    <mergeCell ref="BP169:BS169"/>
    <mergeCell ref="I120:L120"/>
    <mergeCell ref="T57:T58"/>
    <mergeCell ref="T74:T75"/>
    <mergeCell ref="T90:T91"/>
    <mergeCell ref="T103:T104"/>
    <mergeCell ref="S74:S75"/>
    <mergeCell ref="S90:S91"/>
    <mergeCell ref="S103:S104"/>
    <mergeCell ref="S57:S58"/>
    <mergeCell ref="S107:S108"/>
    <mergeCell ref="T107:T108"/>
    <mergeCell ref="R57:R58"/>
    <mergeCell ref="Q57:Q58"/>
    <mergeCell ref="R90:R91"/>
    <mergeCell ref="R103:R104"/>
    <mergeCell ref="T23:T24"/>
    <mergeCell ref="B57:D57"/>
    <mergeCell ref="Q23:Q24"/>
    <mergeCell ref="R23:R24"/>
    <mergeCell ref="B90:D90"/>
    <mergeCell ref="B74:D74"/>
    <mergeCell ref="R74:R75"/>
    <mergeCell ref="Q74:Q75"/>
    <mergeCell ref="Q90:Q91"/>
    <mergeCell ref="C199:F199"/>
    <mergeCell ref="B107:D107"/>
    <mergeCell ref="Q107:Q108"/>
    <mergeCell ref="R107:R108"/>
    <mergeCell ref="S23:S24"/>
    <mergeCell ref="B103:D103"/>
    <mergeCell ref="Q103:Q104"/>
    <mergeCell ref="J199:M199"/>
  </mergeCells>
  <pageMargins left="0.25" right="0.25" top="0.75" bottom="0.75" header="0.3" footer="0.3"/>
  <pageSetup scale="69" fitToHeight="0" orientation="landscape" horizontalDpi="4294967294" r:id="rId1"/>
  <headerFooter>
    <oddFooter>&amp;CPage &amp;P of &amp;N</oddFooter>
  </headerFooter>
  <rowBreaks count="2" manualBreakCount="2">
    <brk id="46" max="19" man="1"/>
    <brk id="89" max="19" man="1"/>
  </rowBreaks>
  <colBreaks count="1" manualBreakCount="1">
    <brk id="1" max="20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Points YTD</vt:lpstr>
      <vt:lpstr>'Points YTD'!Print_Area</vt:lpstr>
      <vt:lpstr>'Points YTD'!Print_Titles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Ernie Knepp</dc:creator>
  <cp:lastModifiedBy>Ernie Knepp</cp:lastModifiedBy>
  <cp:lastPrinted>2023-10-16T15:08:16Z</cp:lastPrinted>
  <dcterms:created xsi:type="dcterms:W3CDTF">2021-05-03T22:28:33Z</dcterms:created>
  <dcterms:modified xsi:type="dcterms:W3CDTF">2023-10-16T15:08:26Z</dcterms:modified>
</cp:coreProperties>
</file>