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Ernie\Trials 2022\"/>
    </mc:Choice>
  </mc:AlternateContent>
  <xr:revisionPtr revIDLastSave="0" documentId="13_ncr:1_{1B81143A-666F-452D-A186-3A2AC2815574}" xr6:coauthVersionLast="47" xr6:coauthVersionMax="47" xr10:uidLastSave="{00000000-0000-0000-0000-000000000000}"/>
  <bookViews>
    <workbookView xWindow="-120" yWindow="-120" windowWidth="24240" windowHeight="13140" xr2:uid="{D5DF1D4C-E3DE-4750-AC87-D6F4D79221D6}"/>
  </bookViews>
  <sheets>
    <sheet name="Points YTD" sheetId="1" r:id="rId1"/>
  </sheets>
  <externalReferences>
    <externalReference r:id="rId2"/>
    <externalReference r:id="rId3"/>
  </externalReferences>
  <definedNames>
    <definedName name="Classes" localSheetId="0">'[1]Data Entry'!$BR$969:$BR$980</definedName>
    <definedName name="Classes">'[2]Data Entry'!$BX$969:$BX$980</definedName>
    <definedName name="Clubs" localSheetId="0">'[1]Data Entry'!$BU$969:$BU$976</definedName>
    <definedName name="Clubs">'[2]Data Entry'!$CA$969:$CA$976</definedName>
    <definedName name="_xlnm.Print_Area" localSheetId="0">'Points YTD'!$A$1:$T$206</definedName>
    <definedName name="_xlnm.Print_Titles" localSheetId="0">'Points YTD'!$1:$1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89" i="1" l="1"/>
  <c r="AD89" i="1"/>
  <c r="AC89" i="1"/>
  <c r="AB89" i="1"/>
  <c r="AA89" i="1"/>
  <c r="Z89" i="1"/>
  <c r="Y89" i="1"/>
  <c r="X89" i="1"/>
  <c r="W89" i="1"/>
  <c r="V89" i="1"/>
  <c r="T87" i="1"/>
  <c r="S87" i="1"/>
  <c r="R87" i="1"/>
  <c r="AE103" i="1"/>
  <c r="AD103" i="1"/>
  <c r="AC103" i="1"/>
  <c r="AB103" i="1"/>
  <c r="AA103" i="1"/>
  <c r="Z103" i="1"/>
  <c r="Y103" i="1"/>
  <c r="X103" i="1"/>
  <c r="W103" i="1"/>
  <c r="V103" i="1"/>
  <c r="T102" i="1"/>
  <c r="S102" i="1"/>
  <c r="R102" i="1"/>
  <c r="AO89" i="1" l="1"/>
  <c r="AZ89" i="1" s="1"/>
  <c r="AP89" i="1"/>
  <c r="BA89" i="1" s="1"/>
  <c r="AH89" i="1"/>
  <c r="AS89" i="1" s="1"/>
  <c r="AI89" i="1"/>
  <c r="AT89" i="1" s="1"/>
  <c r="AM89" i="1"/>
  <c r="AX89" i="1" s="1"/>
  <c r="AL89" i="1"/>
  <c r="AW89" i="1" s="1"/>
  <c r="AJ89" i="1"/>
  <c r="AU89" i="1" s="1"/>
  <c r="AN89" i="1"/>
  <c r="AY89" i="1" s="1"/>
  <c r="U89" i="1"/>
  <c r="AG89" i="1"/>
  <c r="AR89" i="1" s="1"/>
  <c r="AK89" i="1"/>
  <c r="AV89" i="1" s="1"/>
  <c r="AO103" i="1"/>
  <c r="AZ103" i="1" s="1"/>
  <c r="U103" i="1"/>
  <c r="AH103" i="1"/>
  <c r="AS103" i="1" s="1"/>
  <c r="AL103" i="1"/>
  <c r="AW103" i="1" s="1"/>
  <c r="AP103" i="1"/>
  <c r="BA103" i="1" s="1"/>
  <c r="AI103" i="1"/>
  <c r="AT103" i="1" s="1"/>
  <c r="AM103" i="1"/>
  <c r="AX103" i="1" s="1"/>
  <c r="AJ103" i="1"/>
  <c r="AU103" i="1" s="1"/>
  <c r="AN103" i="1"/>
  <c r="AY103" i="1" s="1"/>
  <c r="AG103" i="1"/>
  <c r="AR103" i="1" s="1"/>
  <c r="AK103" i="1"/>
  <c r="AV103" i="1" s="1"/>
  <c r="AE28" i="1"/>
  <c r="AD28" i="1"/>
  <c r="AC28" i="1"/>
  <c r="AB28" i="1"/>
  <c r="AA28" i="1"/>
  <c r="Z28" i="1"/>
  <c r="Y28" i="1"/>
  <c r="X28" i="1"/>
  <c r="W28" i="1"/>
  <c r="V28" i="1"/>
  <c r="T19" i="1"/>
  <c r="S19" i="1"/>
  <c r="R19" i="1"/>
  <c r="AQ89" i="1" l="1"/>
  <c r="AQ103" i="1"/>
  <c r="AP28" i="1"/>
  <c r="BA28" i="1" s="1"/>
  <c r="AO28" i="1"/>
  <c r="AZ28" i="1" s="1"/>
  <c r="AH28" i="1"/>
  <c r="AS28" i="1" s="1"/>
  <c r="AI28" i="1"/>
  <c r="AT28" i="1" s="1"/>
  <c r="AM28" i="1"/>
  <c r="AX28" i="1" s="1"/>
  <c r="U28" i="1"/>
  <c r="AJ28" i="1"/>
  <c r="AU28" i="1" s="1"/>
  <c r="AN28" i="1"/>
  <c r="AY28" i="1" s="1"/>
  <c r="AL28" i="1"/>
  <c r="AW28" i="1" s="1"/>
  <c r="AG28" i="1"/>
  <c r="AR28" i="1" s="1"/>
  <c r="AK28" i="1"/>
  <c r="AV28" i="1" s="1"/>
  <c r="AQ28" i="1" l="1"/>
  <c r="A74" i="1" l="1"/>
  <c r="A27" i="1"/>
  <c r="R17" i="1"/>
  <c r="S17" i="1"/>
  <c r="T17" i="1"/>
  <c r="V27" i="1"/>
  <c r="AG27" i="1" s="1"/>
  <c r="AR27" i="1" s="1"/>
  <c r="W27" i="1"/>
  <c r="X27" i="1"/>
  <c r="Y27" i="1"/>
  <c r="Z27" i="1"/>
  <c r="AA27" i="1"/>
  <c r="AB27" i="1"/>
  <c r="AC27" i="1"/>
  <c r="AD27" i="1"/>
  <c r="AE27" i="1"/>
  <c r="A99" i="1"/>
  <c r="A100" i="1"/>
  <c r="A101" i="1"/>
  <c r="A102" i="1"/>
  <c r="A85" i="1"/>
  <c r="A86" i="1"/>
  <c r="A87" i="1"/>
  <c r="A73" i="1"/>
  <c r="A6" i="1"/>
  <c r="A32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K27" i="1" l="1"/>
  <c r="AV27" i="1" s="1"/>
  <c r="AL27" i="1"/>
  <c r="AW27" i="1" s="1"/>
  <c r="U27" i="1"/>
  <c r="AH27" i="1"/>
  <c r="AS27" i="1" s="1"/>
  <c r="AO27" i="1"/>
  <c r="AZ27" i="1" s="1"/>
  <c r="AN27" i="1"/>
  <c r="AY27" i="1" s="1"/>
  <c r="AJ27" i="1"/>
  <c r="AU27" i="1" s="1"/>
  <c r="AM27" i="1"/>
  <c r="AX27" i="1" s="1"/>
  <c r="AI27" i="1"/>
  <c r="AT27" i="1" s="1"/>
  <c r="AP27" i="1"/>
  <c r="BA27" i="1" s="1"/>
  <c r="A58" i="1"/>
  <c r="A59" i="1"/>
  <c r="A60" i="1"/>
  <c r="A26" i="1"/>
  <c r="AQ27" i="1" l="1"/>
  <c r="AE19" i="1"/>
  <c r="AD19" i="1"/>
  <c r="AC19" i="1"/>
  <c r="AB19" i="1"/>
  <c r="AA19" i="1"/>
  <c r="Z19" i="1"/>
  <c r="Y19" i="1"/>
  <c r="X19" i="1"/>
  <c r="W19" i="1"/>
  <c r="V19" i="1"/>
  <c r="T27" i="1"/>
  <c r="S27" i="1"/>
  <c r="R27" i="1"/>
  <c r="A19" i="1"/>
  <c r="AL19" i="1" l="1"/>
  <c r="AW19" i="1" s="1"/>
  <c r="AO19" i="1"/>
  <c r="AZ19" i="1" s="1"/>
  <c r="AH19" i="1"/>
  <c r="AS19" i="1" s="1"/>
  <c r="AP19" i="1"/>
  <c r="BA19" i="1" s="1"/>
  <c r="AI19" i="1"/>
  <c r="AT19" i="1" s="1"/>
  <c r="AM19" i="1"/>
  <c r="AX19" i="1" s="1"/>
  <c r="AJ19" i="1"/>
  <c r="AU19" i="1" s="1"/>
  <c r="AN19" i="1"/>
  <c r="AY19" i="1" s="1"/>
  <c r="U19" i="1"/>
  <c r="AG19" i="1"/>
  <c r="AR19" i="1" s="1"/>
  <c r="AK19" i="1"/>
  <c r="AV19" i="1" s="1"/>
  <c r="AQ19" i="1" l="1"/>
  <c r="AE46" i="1" l="1"/>
  <c r="AD46" i="1"/>
  <c r="AC46" i="1"/>
  <c r="AB46" i="1"/>
  <c r="AA46" i="1"/>
  <c r="Z46" i="1"/>
  <c r="Y46" i="1"/>
  <c r="X46" i="1"/>
  <c r="W46" i="1"/>
  <c r="V46" i="1"/>
  <c r="T45" i="1"/>
  <c r="S45" i="1"/>
  <c r="R45" i="1"/>
  <c r="AE45" i="1"/>
  <c r="AD45" i="1"/>
  <c r="AC45" i="1"/>
  <c r="AB45" i="1"/>
  <c r="AA45" i="1"/>
  <c r="Z45" i="1"/>
  <c r="Y45" i="1"/>
  <c r="X45" i="1"/>
  <c r="W45" i="1"/>
  <c r="V45" i="1"/>
  <c r="T46" i="1"/>
  <c r="S46" i="1"/>
  <c r="R46" i="1"/>
  <c r="R41" i="1"/>
  <c r="S41" i="1"/>
  <c r="T41" i="1"/>
  <c r="V44" i="1"/>
  <c r="AG44" i="1" s="1"/>
  <c r="AR44" i="1" s="1"/>
  <c r="W44" i="1"/>
  <c r="X44" i="1"/>
  <c r="Y44" i="1"/>
  <c r="Z44" i="1"/>
  <c r="AA44" i="1"/>
  <c r="AB44" i="1"/>
  <c r="AC44" i="1"/>
  <c r="AD44" i="1"/>
  <c r="AE44" i="1"/>
  <c r="AE102" i="1"/>
  <c r="AD102" i="1"/>
  <c r="AC102" i="1"/>
  <c r="AB102" i="1"/>
  <c r="AA102" i="1"/>
  <c r="Z102" i="1"/>
  <c r="Y102" i="1"/>
  <c r="X102" i="1"/>
  <c r="W102" i="1"/>
  <c r="V102" i="1"/>
  <c r="T103" i="1"/>
  <c r="S103" i="1"/>
  <c r="R103" i="1"/>
  <c r="AO46" i="1" l="1"/>
  <c r="AZ46" i="1" s="1"/>
  <c r="AL46" i="1"/>
  <c r="AW46" i="1" s="1"/>
  <c r="AH46" i="1"/>
  <c r="AS46" i="1" s="1"/>
  <c r="AP46" i="1"/>
  <c r="BA46" i="1" s="1"/>
  <c r="AI46" i="1"/>
  <c r="AT46" i="1" s="1"/>
  <c r="AM46" i="1"/>
  <c r="AX46" i="1" s="1"/>
  <c r="AJ46" i="1"/>
  <c r="AU46" i="1" s="1"/>
  <c r="AN46" i="1"/>
  <c r="AY46" i="1" s="1"/>
  <c r="U46" i="1"/>
  <c r="AG46" i="1"/>
  <c r="AR46" i="1" s="1"/>
  <c r="AK46" i="1"/>
  <c r="AV46" i="1" s="1"/>
  <c r="AO45" i="1"/>
  <c r="AZ45" i="1" s="1"/>
  <c r="AL45" i="1"/>
  <c r="AW45" i="1" s="1"/>
  <c r="AH45" i="1"/>
  <c r="AS45" i="1" s="1"/>
  <c r="AP45" i="1"/>
  <c r="BA45" i="1" s="1"/>
  <c r="AI45" i="1"/>
  <c r="AT45" i="1" s="1"/>
  <c r="AM45" i="1"/>
  <c r="AX45" i="1" s="1"/>
  <c r="U45" i="1"/>
  <c r="AJ45" i="1"/>
  <c r="AU45" i="1" s="1"/>
  <c r="AN45" i="1"/>
  <c r="AY45" i="1" s="1"/>
  <c r="AG45" i="1"/>
  <c r="AR45" i="1" s="1"/>
  <c r="AK45" i="1"/>
  <c r="AV45" i="1" s="1"/>
  <c r="AK44" i="1"/>
  <c r="AV44" i="1" s="1"/>
  <c r="AH44" i="1"/>
  <c r="AS44" i="1" s="1"/>
  <c r="AO44" i="1"/>
  <c r="AZ44" i="1" s="1"/>
  <c r="U44" i="1"/>
  <c r="AJ44" i="1"/>
  <c r="AU44" i="1" s="1"/>
  <c r="AM44" i="1"/>
  <c r="AX44" i="1" s="1"/>
  <c r="AI44" i="1"/>
  <c r="AT44" i="1" s="1"/>
  <c r="AN44" i="1"/>
  <c r="AY44" i="1" s="1"/>
  <c r="AP44" i="1"/>
  <c r="BA44" i="1" s="1"/>
  <c r="AL44" i="1"/>
  <c r="AW44" i="1" s="1"/>
  <c r="AP102" i="1"/>
  <c r="BA102" i="1" s="1"/>
  <c r="AO102" i="1"/>
  <c r="AZ102" i="1" s="1"/>
  <c r="AH102" i="1"/>
  <c r="AS102" i="1" s="1"/>
  <c r="AI102" i="1"/>
  <c r="AT102" i="1" s="1"/>
  <c r="AM102" i="1"/>
  <c r="AX102" i="1" s="1"/>
  <c r="AL102" i="1"/>
  <c r="AW102" i="1" s="1"/>
  <c r="AJ102" i="1"/>
  <c r="AU102" i="1" s="1"/>
  <c r="AN102" i="1"/>
  <c r="AY102" i="1" s="1"/>
  <c r="U102" i="1"/>
  <c r="AG102" i="1"/>
  <c r="AR102" i="1" s="1"/>
  <c r="AK102" i="1"/>
  <c r="AV102" i="1" s="1"/>
  <c r="AQ46" i="1" l="1"/>
  <c r="AQ45" i="1"/>
  <c r="AQ44" i="1"/>
  <c r="AQ102" i="1"/>
  <c r="Q102" i="1" s="1"/>
  <c r="AE101" i="1" l="1"/>
  <c r="AD101" i="1"/>
  <c r="AC101" i="1"/>
  <c r="AB101" i="1"/>
  <c r="AA101" i="1"/>
  <c r="Z101" i="1"/>
  <c r="Y101" i="1"/>
  <c r="X101" i="1"/>
  <c r="W101" i="1"/>
  <c r="V101" i="1"/>
  <c r="AE100" i="1"/>
  <c r="AD100" i="1"/>
  <c r="AC100" i="1"/>
  <c r="AB100" i="1"/>
  <c r="AA100" i="1"/>
  <c r="Z100" i="1"/>
  <c r="Y100" i="1"/>
  <c r="X100" i="1"/>
  <c r="W100" i="1"/>
  <c r="V100" i="1"/>
  <c r="AE99" i="1"/>
  <c r="AD99" i="1"/>
  <c r="AC99" i="1"/>
  <c r="AB99" i="1"/>
  <c r="AA99" i="1"/>
  <c r="Z99" i="1"/>
  <c r="Y99" i="1"/>
  <c r="X99" i="1"/>
  <c r="W99" i="1"/>
  <c r="V99" i="1"/>
  <c r="AE87" i="1"/>
  <c r="AD87" i="1"/>
  <c r="AC87" i="1"/>
  <c r="AB87" i="1"/>
  <c r="AA87" i="1"/>
  <c r="Z87" i="1"/>
  <c r="Y87" i="1"/>
  <c r="X87" i="1"/>
  <c r="W87" i="1"/>
  <c r="V87" i="1"/>
  <c r="AE86" i="1"/>
  <c r="AD86" i="1"/>
  <c r="AC86" i="1"/>
  <c r="AB86" i="1"/>
  <c r="AA86" i="1"/>
  <c r="Z86" i="1"/>
  <c r="Y86" i="1"/>
  <c r="X86" i="1"/>
  <c r="W86" i="1"/>
  <c r="V86" i="1"/>
  <c r="AE85" i="1"/>
  <c r="AD85" i="1"/>
  <c r="AC85" i="1"/>
  <c r="AB85" i="1"/>
  <c r="AA85" i="1"/>
  <c r="Z85" i="1"/>
  <c r="Y85" i="1"/>
  <c r="X85" i="1"/>
  <c r="W85" i="1"/>
  <c r="V85" i="1"/>
  <c r="AE74" i="1"/>
  <c r="AD74" i="1"/>
  <c r="AC74" i="1"/>
  <c r="AB74" i="1"/>
  <c r="AA74" i="1"/>
  <c r="Z74" i="1"/>
  <c r="Y74" i="1"/>
  <c r="X74" i="1"/>
  <c r="W74" i="1"/>
  <c r="V74" i="1"/>
  <c r="AE73" i="1"/>
  <c r="AD73" i="1"/>
  <c r="AC73" i="1"/>
  <c r="AB73" i="1"/>
  <c r="AA73" i="1"/>
  <c r="Z73" i="1"/>
  <c r="Y73" i="1"/>
  <c r="X73" i="1"/>
  <c r="W73" i="1"/>
  <c r="V73" i="1"/>
  <c r="AE72" i="1"/>
  <c r="AD72" i="1"/>
  <c r="AC72" i="1"/>
  <c r="AB72" i="1"/>
  <c r="AA72" i="1"/>
  <c r="Z72" i="1"/>
  <c r="Y72" i="1"/>
  <c r="X72" i="1"/>
  <c r="W72" i="1"/>
  <c r="V72" i="1"/>
  <c r="AE59" i="1"/>
  <c r="AD59" i="1"/>
  <c r="AC59" i="1"/>
  <c r="AB59" i="1"/>
  <c r="AA59" i="1"/>
  <c r="Z59" i="1"/>
  <c r="Y59" i="1"/>
  <c r="X59" i="1"/>
  <c r="W59" i="1"/>
  <c r="V59" i="1"/>
  <c r="AE58" i="1"/>
  <c r="AD58" i="1"/>
  <c r="AC58" i="1"/>
  <c r="AB58" i="1"/>
  <c r="AA58" i="1"/>
  <c r="Z58" i="1"/>
  <c r="Y58" i="1"/>
  <c r="X58" i="1"/>
  <c r="W58" i="1"/>
  <c r="V58" i="1"/>
  <c r="AE47" i="1"/>
  <c r="AD47" i="1"/>
  <c r="AC47" i="1"/>
  <c r="AB47" i="1"/>
  <c r="AA47" i="1"/>
  <c r="Z47" i="1"/>
  <c r="Y47" i="1"/>
  <c r="X47" i="1"/>
  <c r="W47" i="1"/>
  <c r="V47" i="1"/>
  <c r="AE26" i="1"/>
  <c r="AD26" i="1"/>
  <c r="AC26" i="1"/>
  <c r="AB26" i="1"/>
  <c r="AA26" i="1"/>
  <c r="Z26" i="1"/>
  <c r="Y26" i="1"/>
  <c r="X26" i="1"/>
  <c r="W26" i="1"/>
  <c r="V26" i="1"/>
  <c r="AE25" i="1"/>
  <c r="AD25" i="1"/>
  <c r="AC25" i="1"/>
  <c r="AB25" i="1"/>
  <c r="AA25" i="1"/>
  <c r="Z25" i="1"/>
  <c r="Y25" i="1"/>
  <c r="X25" i="1"/>
  <c r="W25" i="1"/>
  <c r="V25" i="1"/>
  <c r="R80" i="1"/>
  <c r="S80" i="1"/>
  <c r="T80" i="1"/>
  <c r="R85" i="1"/>
  <c r="S85" i="1"/>
  <c r="T85" i="1"/>
  <c r="R89" i="1"/>
  <c r="S89" i="1"/>
  <c r="T89" i="1"/>
  <c r="R88" i="1"/>
  <c r="S88" i="1"/>
  <c r="T88" i="1"/>
  <c r="R55" i="1"/>
  <c r="S55" i="1"/>
  <c r="T55" i="1"/>
  <c r="R57" i="1"/>
  <c r="S57" i="1"/>
  <c r="T57" i="1"/>
  <c r="R58" i="1"/>
  <c r="S58" i="1"/>
  <c r="T58" i="1"/>
  <c r="V43" i="1"/>
  <c r="AG43" i="1" s="1"/>
  <c r="AR43" i="1" s="1"/>
  <c r="W43" i="1"/>
  <c r="X43" i="1"/>
  <c r="Y43" i="1"/>
  <c r="Z43" i="1"/>
  <c r="AA43" i="1"/>
  <c r="AB43" i="1"/>
  <c r="AC43" i="1"/>
  <c r="AD43" i="1"/>
  <c r="AE43" i="1"/>
  <c r="V42" i="1"/>
  <c r="AG42" i="1" s="1"/>
  <c r="AR42" i="1" s="1"/>
  <c r="W42" i="1"/>
  <c r="X42" i="1"/>
  <c r="Y42" i="1"/>
  <c r="Z42" i="1"/>
  <c r="AA42" i="1"/>
  <c r="AB42" i="1"/>
  <c r="AC42" i="1"/>
  <c r="AD42" i="1"/>
  <c r="AE42" i="1"/>
  <c r="V41" i="1"/>
  <c r="AG41" i="1" s="1"/>
  <c r="AR41" i="1" s="1"/>
  <c r="W41" i="1"/>
  <c r="X41" i="1"/>
  <c r="Y41" i="1"/>
  <c r="Z41" i="1"/>
  <c r="AA41" i="1"/>
  <c r="AB41" i="1"/>
  <c r="AC41" i="1"/>
  <c r="AD41" i="1"/>
  <c r="AE41" i="1"/>
  <c r="R38" i="1"/>
  <c r="S38" i="1"/>
  <c r="T38" i="1"/>
  <c r="R36" i="1"/>
  <c r="S36" i="1"/>
  <c r="T36" i="1"/>
  <c r="R40" i="1"/>
  <c r="S40" i="1"/>
  <c r="T40" i="1"/>
  <c r="R47" i="1"/>
  <c r="S47" i="1"/>
  <c r="T47" i="1"/>
  <c r="A72" i="1"/>
  <c r="R72" i="1"/>
  <c r="S72" i="1"/>
  <c r="T72" i="1"/>
  <c r="R69" i="1"/>
  <c r="S69" i="1"/>
  <c r="T69" i="1"/>
  <c r="R73" i="1"/>
  <c r="S73" i="1"/>
  <c r="T73" i="1"/>
  <c r="R98" i="1"/>
  <c r="S98" i="1"/>
  <c r="T98" i="1"/>
  <c r="R95" i="1"/>
  <c r="S95" i="1"/>
  <c r="T95" i="1"/>
  <c r="R97" i="1"/>
  <c r="S97" i="1"/>
  <c r="T97" i="1"/>
  <c r="A25" i="1"/>
  <c r="T28" i="1"/>
  <c r="S28" i="1"/>
  <c r="R28" i="1"/>
  <c r="T13" i="1"/>
  <c r="S13" i="1"/>
  <c r="R13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P92" i="1"/>
  <c r="O92" i="1"/>
  <c r="N92" i="1"/>
  <c r="M92" i="1"/>
  <c r="L92" i="1"/>
  <c r="K92" i="1"/>
  <c r="J92" i="1"/>
  <c r="I92" i="1"/>
  <c r="H92" i="1"/>
  <c r="G92" i="1"/>
  <c r="F92" i="1"/>
  <c r="E92" i="1"/>
  <c r="P91" i="1"/>
  <c r="O91" i="1"/>
  <c r="N91" i="1"/>
  <c r="M91" i="1"/>
  <c r="L91" i="1"/>
  <c r="K91" i="1"/>
  <c r="J91" i="1"/>
  <c r="I91" i="1"/>
  <c r="H91" i="1"/>
  <c r="G91" i="1"/>
  <c r="F91" i="1"/>
  <c r="E91" i="1"/>
  <c r="P77" i="1"/>
  <c r="O77" i="1"/>
  <c r="N77" i="1"/>
  <c r="M77" i="1"/>
  <c r="L77" i="1"/>
  <c r="K77" i="1"/>
  <c r="J77" i="1"/>
  <c r="I77" i="1"/>
  <c r="H77" i="1"/>
  <c r="G77" i="1"/>
  <c r="F77" i="1"/>
  <c r="E77" i="1"/>
  <c r="P76" i="1"/>
  <c r="O76" i="1"/>
  <c r="N76" i="1"/>
  <c r="M76" i="1"/>
  <c r="L76" i="1"/>
  <c r="K76" i="1"/>
  <c r="J76" i="1"/>
  <c r="I76" i="1"/>
  <c r="H76" i="1"/>
  <c r="G76" i="1"/>
  <c r="F76" i="1"/>
  <c r="E76" i="1"/>
  <c r="P64" i="1"/>
  <c r="O64" i="1"/>
  <c r="N64" i="1"/>
  <c r="M64" i="1"/>
  <c r="L64" i="1"/>
  <c r="K64" i="1"/>
  <c r="J64" i="1"/>
  <c r="I64" i="1"/>
  <c r="H64" i="1"/>
  <c r="G64" i="1"/>
  <c r="F64" i="1"/>
  <c r="E64" i="1"/>
  <c r="P63" i="1"/>
  <c r="O63" i="1"/>
  <c r="N63" i="1"/>
  <c r="M63" i="1"/>
  <c r="L63" i="1"/>
  <c r="K63" i="1"/>
  <c r="J63" i="1"/>
  <c r="I63" i="1"/>
  <c r="H63" i="1"/>
  <c r="G63" i="1"/>
  <c r="F63" i="1"/>
  <c r="E63" i="1"/>
  <c r="P50" i="1"/>
  <c r="O50" i="1"/>
  <c r="N50" i="1"/>
  <c r="M50" i="1"/>
  <c r="L50" i="1"/>
  <c r="K50" i="1"/>
  <c r="J50" i="1"/>
  <c r="I50" i="1"/>
  <c r="H50" i="1"/>
  <c r="G50" i="1"/>
  <c r="F50" i="1"/>
  <c r="E50" i="1"/>
  <c r="P49" i="1"/>
  <c r="O49" i="1"/>
  <c r="N49" i="1"/>
  <c r="M49" i="1"/>
  <c r="L49" i="1"/>
  <c r="K49" i="1"/>
  <c r="J49" i="1"/>
  <c r="I49" i="1"/>
  <c r="H49" i="1"/>
  <c r="G49" i="1"/>
  <c r="F49" i="1"/>
  <c r="E49" i="1"/>
  <c r="P31" i="1"/>
  <c r="O31" i="1"/>
  <c r="N31" i="1"/>
  <c r="M31" i="1"/>
  <c r="L31" i="1"/>
  <c r="K31" i="1"/>
  <c r="J31" i="1"/>
  <c r="I31" i="1"/>
  <c r="H31" i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P10" i="1"/>
  <c r="O10" i="1"/>
  <c r="N10" i="1"/>
  <c r="M10" i="1"/>
  <c r="L10" i="1"/>
  <c r="K10" i="1"/>
  <c r="J10" i="1"/>
  <c r="I10" i="1"/>
  <c r="H10" i="1"/>
  <c r="G10" i="1"/>
  <c r="F10" i="1"/>
  <c r="E10" i="1"/>
  <c r="I9" i="1"/>
  <c r="H9" i="1"/>
  <c r="G9" i="1"/>
  <c r="F9" i="1"/>
  <c r="E9" i="1"/>
  <c r="AE98" i="1"/>
  <c r="AD98" i="1"/>
  <c r="AC98" i="1"/>
  <c r="AB98" i="1"/>
  <c r="AA98" i="1"/>
  <c r="Z98" i="1"/>
  <c r="Y98" i="1"/>
  <c r="X98" i="1"/>
  <c r="W98" i="1"/>
  <c r="V98" i="1"/>
  <c r="AE97" i="1"/>
  <c r="AD97" i="1"/>
  <c r="AC97" i="1"/>
  <c r="AB97" i="1"/>
  <c r="AA97" i="1"/>
  <c r="Z97" i="1"/>
  <c r="Y97" i="1"/>
  <c r="X97" i="1"/>
  <c r="W97" i="1"/>
  <c r="V97" i="1"/>
  <c r="AE96" i="1"/>
  <c r="AD96" i="1"/>
  <c r="AC96" i="1"/>
  <c r="AB96" i="1"/>
  <c r="AA96" i="1"/>
  <c r="Z96" i="1"/>
  <c r="Y96" i="1"/>
  <c r="X96" i="1"/>
  <c r="W96" i="1"/>
  <c r="V96" i="1"/>
  <c r="AE95" i="1"/>
  <c r="AD95" i="1"/>
  <c r="AC95" i="1"/>
  <c r="AB95" i="1"/>
  <c r="AA95" i="1"/>
  <c r="Z95" i="1"/>
  <c r="Y95" i="1"/>
  <c r="X95" i="1"/>
  <c r="W95" i="1"/>
  <c r="V95" i="1"/>
  <c r="AE94" i="1"/>
  <c r="AD94" i="1"/>
  <c r="AC94" i="1"/>
  <c r="AB94" i="1"/>
  <c r="AA94" i="1"/>
  <c r="Z94" i="1"/>
  <c r="Y94" i="1"/>
  <c r="X94" i="1"/>
  <c r="W94" i="1"/>
  <c r="V94" i="1"/>
  <c r="AE88" i="1"/>
  <c r="AD88" i="1"/>
  <c r="AC88" i="1"/>
  <c r="AB88" i="1"/>
  <c r="AA88" i="1"/>
  <c r="Z88" i="1"/>
  <c r="Y88" i="1"/>
  <c r="X88" i="1"/>
  <c r="W88" i="1"/>
  <c r="V88" i="1"/>
  <c r="AE84" i="1"/>
  <c r="AD84" i="1"/>
  <c r="AC84" i="1"/>
  <c r="AB84" i="1"/>
  <c r="AA84" i="1"/>
  <c r="Z84" i="1"/>
  <c r="Y84" i="1"/>
  <c r="X84" i="1"/>
  <c r="W84" i="1"/>
  <c r="V84" i="1"/>
  <c r="AE83" i="1"/>
  <c r="AD83" i="1"/>
  <c r="AC83" i="1"/>
  <c r="AB83" i="1"/>
  <c r="AA83" i="1"/>
  <c r="Z83" i="1"/>
  <c r="Y83" i="1"/>
  <c r="X83" i="1"/>
  <c r="W83" i="1"/>
  <c r="V83" i="1"/>
  <c r="AE82" i="1"/>
  <c r="AD82" i="1"/>
  <c r="AC82" i="1"/>
  <c r="AB82" i="1"/>
  <c r="AA82" i="1"/>
  <c r="Z82" i="1"/>
  <c r="Y82" i="1"/>
  <c r="X82" i="1"/>
  <c r="W82" i="1"/>
  <c r="V82" i="1"/>
  <c r="AE81" i="1"/>
  <c r="AD81" i="1"/>
  <c r="AC81" i="1"/>
  <c r="AB81" i="1"/>
  <c r="AA81" i="1"/>
  <c r="Z81" i="1"/>
  <c r="Y81" i="1"/>
  <c r="X81" i="1"/>
  <c r="W81" i="1"/>
  <c r="V81" i="1"/>
  <c r="AE80" i="1"/>
  <c r="AD80" i="1"/>
  <c r="AC80" i="1"/>
  <c r="AB80" i="1"/>
  <c r="AA80" i="1"/>
  <c r="Z80" i="1"/>
  <c r="Y80" i="1"/>
  <c r="X80" i="1"/>
  <c r="W80" i="1"/>
  <c r="V80" i="1"/>
  <c r="AE79" i="1"/>
  <c r="AD79" i="1"/>
  <c r="AC79" i="1"/>
  <c r="AB79" i="1"/>
  <c r="AA79" i="1"/>
  <c r="Z79" i="1"/>
  <c r="Y79" i="1"/>
  <c r="X79" i="1"/>
  <c r="W79" i="1"/>
  <c r="V79" i="1"/>
  <c r="S99" i="1"/>
  <c r="S101" i="1"/>
  <c r="S96" i="1"/>
  <c r="S94" i="1"/>
  <c r="S93" i="1"/>
  <c r="S100" i="1"/>
  <c r="S81" i="1"/>
  <c r="S84" i="1"/>
  <c r="S82" i="1"/>
  <c r="S86" i="1"/>
  <c r="S78" i="1"/>
  <c r="S79" i="1"/>
  <c r="S83" i="1"/>
  <c r="AE107" i="1"/>
  <c r="AD107" i="1"/>
  <c r="AC107" i="1"/>
  <c r="AB107" i="1"/>
  <c r="AA107" i="1"/>
  <c r="Z107" i="1"/>
  <c r="Y107" i="1"/>
  <c r="X107" i="1"/>
  <c r="W107" i="1"/>
  <c r="V107" i="1"/>
  <c r="AE93" i="1"/>
  <c r="AD93" i="1"/>
  <c r="AC93" i="1"/>
  <c r="AB93" i="1"/>
  <c r="AA93" i="1"/>
  <c r="Z93" i="1"/>
  <c r="Y93" i="1"/>
  <c r="X93" i="1"/>
  <c r="W93" i="1"/>
  <c r="V93" i="1"/>
  <c r="AE78" i="1"/>
  <c r="AD78" i="1"/>
  <c r="AC78" i="1"/>
  <c r="AB78" i="1"/>
  <c r="AA78" i="1"/>
  <c r="Z78" i="1"/>
  <c r="Y78" i="1"/>
  <c r="X78" i="1"/>
  <c r="W78" i="1"/>
  <c r="V78" i="1"/>
  <c r="AE60" i="1"/>
  <c r="AD60" i="1"/>
  <c r="AC60" i="1"/>
  <c r="AB60" i="1"/>
  <c r="AA60" i="1"/>
  <c r="Z60" i="1"/>
  <c r="Y60" i="1"/>
  <c r="X60" i="1"/>
  <c r="W60" i="1"/>
  <c r="V60" i="1"/>
  <c r="AE57" i="1"/>
  <c r="AD57" i="1"/>
  <c r="AC57" i="1"/>
  <c r="AB57" i="1"/>
  <c r="AA57" i="1"/>
  <c r="Z57" i="1"/>
  <c r="Y57" i="1"/>
  <c r="X57" i="1"/>
  <c r="W57" i="1"/>
  <c r="V57" i="1"/>
  <c r="AE56" i="1"/>
  <c r="AD56" i="1"/>
  <c r="AC56" i="1"/>
  <c r="AB56" i="1"/>
  <c r="AA56" i="1"/>
  <c r="Z56" i="1"/>
  <c r="Y56" i="1"/>
  <c r="X56" i="1"/>
  <c r="W56" i="1"/>
  <c r="V56" i="1"/>
  <c r="AE55" i="1"/>
  <c r="AD55" i="1"/>
  <c r="AC55" i="1"/>
  <c r="AB55" i="1"/>
  <c r="AA55" i="1"/>
  <c r="Z55" i="1"/>
  <c r="Y55" i="1"/>
  <c r="X55" i="1"/>
  <c r="W55" i="1"/>
  <c r="V55" i="1"/>
  <c r="AE54" i="1"/>
  <c r="AD54" i="1"/>
  <c r="AC54" i="1"/>
  <c r="AB54" i="1"/>
  <c r="AA54" i="1"/>
  <c r="Z54" i="1"/>
  <c r="Y54" i="1"/>
  <c r="X54" i="1"/>
  <c r="W54" i="1"/>
  <c r="V54" i="1"/>
  <c r="AE53" i="1"/>
  <c r="AD53" i="1"/>
  <c r="AC53" i="1"/>
  <c r="AB53" i="1"/>
  <c r="AA53" i="1"/>
  <c r="Z53" i="1"/>
  <c r="Y53" i="1"/>
  <c r="X53" i="1"/>
  <c r="W53" i="1"/>
  <c r="V53" i="1"/>
  <c r="AE52" i="1"/>
  <c r="AD52" i="1"/>
  <c r="AC52" i="1"/>
  <c r="AB52" i="1"/>
  <c r="AA52" i="1"/>
  <c r="Z52" i="1"/>
  <c r="Y52" i="1"/>
  <c r="X52" i="1"/>
  <c r="W52" i="1"/>
  <c r="V52" i="1"/>
  <c r="AE51" i="1"/>
  <c r="AD51" i="1"/>
  <c r="AC51" i="1"/>
  <c r="AB51" i="1"/>
  <c r="AA51" i="1"/>
  <c r="Z51" i="1"/>
  <c r="Y51" i="1"/>
  <c r="X51" i="1"/>
  <c r="W51" i="1"/>
  <c r="V51" i="1"/>
  <c r="T35" i="1"/>
  <c r="S35" i="1"/>
  <c r="R35" i="1"/>
  <c r="AE40" i="1"/>
  <c r="AD40" i="1"/>
  <c r="AC40" i="1"/>
  <c r="AB40" i="1"/>
  <c r="AA40" i="1"/>
  <c r="Z40" i="1"/>
  <c r="Y40" i="1"/>
  <c r="X40" i="1"/>
  <c r="W40" i="1"/>
  <c r="V40" i="1"/>
  <c r="T32" i="1"/>
  <c r="S32" i="1"/>
  <c r="R32" i="1"/>
  <c r="AE39" i="1"/>
  <c r="AD39" i="1"/>
  <c r="AC39" i="1"/>
  <c r="AB39" i="1"/>
  <c r="AA39" i="1"/>
  <c r="Z39" i="1"/>
  <c r="Y39" i="1"/>
  <c r="X39" i="1"/>
  <c r="W39" i="1"/>
  <c r="V39" i="1"/>
  <c r="T44" i="1"/>
  <c r="S44" i="1"/>
  <c r="R44" i="1"/>
  <c r="AE38" i="1"/>
  <c r="AD38" i="1"/>
  <c r="AC38" i="1"/>
  <c r="AB38" i="1"/>
  <c r="AA38" i="1"/>
  <c r="Z38" i="1"/>
  <c r="Y38" i="1"/>
  <c r="X38" i="1"/>
  <c r="W38" i="1"/>
  <c r="V38" i="1"/>
  <c r="AE37" i="1"/>
  <c r="AD37" i="1"/>
  <c r="AC37" i="1"/>
  <c r="AB37" i="1"/>
  <c r="AA37" i="1"/>
  <c r="Z37" i="1"/>
  <c r="Y37" i="1"/>
  <c r="X37" i="1"/>
  <c r="W37" i="1"/>
  <c r="V37" i="1"/>
  <c r="T39" i="1"/>
  <c r="S39" i="1"/>
  <c r="R39" i="1"/>
  <c r="AE36" i="1"/>
  <c r="AD36" i="1"/>
  <c r="AC36" i="1"/>
  <c r="AB36" i="1"/>
  <c r="AA36" i="1"/>
  <c r="Z36" i="1"/>
  <c r="Y36" i="1"/>
  <c r="X36" i="1"/>
  <c r="W36" i="1"/>
  <c r="V36" i="1"/>
  <c r="T37" i="1"/>
  <c r="S37" i="1"/>
  <c r="R37" i="1"/>
  <c r="AE35" i="1"/>
  <c r="AD35" i="1"/>
  <c r="AC35" i="1"/>
  <c r="AB35" i="1"/>
  <c r="AA35" i="1"/>
  <c r="Z35" i="1"/>
  <c r="Y35" i="1"/>
  <c r="X35" i="1"/>
  <c r="W35" i="1"/>
  <c r="V35" i="1"/>
  <c r="T34" i="1"/>
  <c r="S34" i="1"/>
  <c r="R34" i="1"/>
  <c r="AE34" i="1"/>
  <c r="AD34" i="1"/>
  <c r="AC34" i="1"/>
  <c r="AB34" i="1"/>
  <c r="AA34" i="1"/>
  <c r="Z34" i="1"/>
  <c r="Y34" i="1"/>
  <c r="X34" i="1"/>
  <c r="W34" i="1"/>
  <c r="V34" i="1"/>
  <c r="T42" i="1"/>
  <c r="S42" i="1"/>
  <c r="R42" i="1"/>
  <c r="AE33" i="1"/>
  <c r="AD33" i="1"/>
  <c r="AC33" i="1"/>
  <c r="AB33" i="1"/>
  <c r="AA33" i="1"/>
  <c r="Z33" i="1"/>
  <c r="Y33" i="1"/>
  <c r="X33" i="1"/>
  <c r="W33" i="1"/>
  <c r="V33" i="1"/>
  <c r="T33" i="1"/>
  <c r="S33" i="1"/>
  <c r="R33" i="1"/>
  <c r="AE32" i="1"/>
  <c r="AD32" i="1"/>
  <c r="AC32" i="1"/>
  <c r="AB32" i="1"/>
  <c r="AA32" i="1"/>
  <c r="Z32" i="1"/>
  <c r="Y32" i="1"/>
  <c r="X32" i="1"/>
  <c r="W32" i="1"/>
  <c r="V32" i="1"/>
  <c r="AE24" i="1"/>
  <c r="AD24" i="1"/>
  <c r="AC24" i="1"/>
  <c r="AB24" i="1"/>
  <c r="AA24" i="1"/>
  <c r="Z24" i="1"/>
  <c r="Y24" i="1"/>
  <c r="X24" i="1"/>
  <c r="W24" i="1"/>
  <c r="V24" i="1"/>
  <c r="AE23" i="1"/>
  <c r="AD23" i="1"/>
  <c r="AC23" i="1"/>
  <c r="AB23" i="1"/>
  <c r="AA23" i="1"/>
  <c r="Z23" i="1"/>
  <c r="Y23" i="1"/>
  <c r="X23" i="1"/>
  <c r="W23" i="1"/>
  <c r="V23" i="1"/>
  <c r="AE22" i="1"/>
  <c r="AD22" i="1"/>
  <c r="AC22" i="1"/>
  <c r="AB22" i="1"/>
  <c r="AA22" i="1"/>
  <c r="Z22" i="1"/>
  <c r="Y22" i="1"/>
  <c r="X22" i="1"/>
  <c r="W22" i="1"/>
  <c r="V22" i="1"/>
  <c r="AE21" i="1"/>
  <c r="AD21" i="1"/>
  <c r="AC21" i="1"/>
  <c r="AB21" i="1"/>
  <c r="AA21" i="1"/>
  <c r="Z21" i="1"/>
  <c r="Y21" i="1"/>
  <c r="X21" i="1"/>
  <c r="W21" i="1"/>
  <c r="V21" i="1"/>
  <c r="AE20" i="1"/>
  <c r="AD20" i="1"/>
  <c r="AC20" i="1"/>
  <c r="AB20" i="1"/>
  <c r="AA20" i="1"/>
  <c r="Z20" i="1"/>
  <c r="Y20" i="1"/>
  <c r="X20" i="1"/>
  <c r="W20" i="1"/>
  <c r="V20" i="1"/>
  <c r="AE18" i="1"/>
  <c r="AD18" i="1"/>
  <c r="AC18" i="1"/>
  <c r="AB18" i="1"/>
  <c r="AA18" i="1"/>
  <c r="Z18" i="1"/>
  <c r="Y18" i="1"/>
  <c r="X18" i="1"/>
  <c r="W18" i="1"/>
  <c r="V18" i="1"/>
  <c r="AE17" i="1"/>
  <c r="AD17" i="1"/>
  <c r="AC17" i="1"/>
  <c r="AB17" i="1"/>
  <c r="AA17" i="1"/>
  <c r="Z17" i="1"/>
  <c r="Y17" i="1"/>
  <c r="X17" i="1"/>
  <c r="W17" i="1"/>
  <c r="V17" i="1"/>
  <c r="AE16" i="1"/>
  <c r="AD16" i="1"/>
  <c r="AC16" i="1"/>
  <c r="AB16" i="1"/>
  <c r="AA16" i="1"/>
  <c r="Z16" i="1"/>
  <c r="Y16" i="1"/>
  <c r="X16" i="1"/>
  <c r="W16" i="1"/>
  <c r="V16" i="1"/>
  <c r="AE15" i="1"/>
  <c r="AD15" i="1"/>
  <c r="AC15" i="1"/>
  <c r="AB15" i="1"/>
  <c r="AA15" i="1"/>
  <c r="Z15" i="1"/>
  <c r="Y15" i="1"/>
  <c r="X15" i="1"/>
  <c r="W15" i="1"/>
  <c r="V15" i="1"/>
  <c r="AE14" i="1"/>
  <c r="AD14" i="1"/>
  <c r="AC14" i="1"/>
  <c r="AB14" i="1"/>
  <c r="AA14" i="1"/>
  <c r="Z14" i="1"/>
  <c r="Y14" i="1"/>
  <c r="X14" i="1"/>
  <c r="W14" i="1"/>
  <c r="V14" i="1"/>
  <c r="AE13" i="1"/>
  <c r="AD13" i="1"/>
  <c r="AC13" i="1"/>
  <c r="AB13" i="1"/>
  <c r="AA13" i="1"/>
  <c r="Z13" i="1"/>
  <c r="Y13" i="1"/>
  <c r="X13" i="1"/>
  <c r="W13" i="1"/>
  <c r="V13" i="1"/>
  <c r="AE12" i="1"/>
  <c r="AD12" i="1"/>
  <c r="AC12" i="1"/>
  <c r="AB12" i="1"/>
  <c r="AA12" i="1"/>
  <c r="Z12" i="1"/>
  <c r="Y12" i="1"/>
  <c r="X12" i="1"/>
  <c r="W12" i="1"/>
  <c r="V12" i="1"/>
  <c r="AE11" i="1"/>
  <c r="AD11" i="1"/>
  <c r="AC11" i="1"/>
  <c r="AB11" i="1"/>
  <c r="AA11" i="1"/>
  <c r="Z11" i="1"/>
  <c r="Y11" i="1"/>
  <c r="X11" i="1"/>
  <c r="W11" i="1"/>
  <c r="V11" i="1"/>
  <c r="AE7" i="1"/>
  <c r="AD7" i="1"/>
  <c r="AC7" i="1"/>
  <c r="AB7" i="1"/>
  <c r="AA7" i="1"/>
  <c r="Z7" i="1"/>
  <c r="Y7" i="1"/>
  <c r="X7" i="1"/>
  <c r="W7" i="1"/>
  <c r="V7" i="1"/>
  <c r="AE6" i="1"/>
  <c r="AD6" i="1"/>
  <c r="AC6" i="1"/>
  <c r="AB6" i="1"/>
  <c r="AA6" i="1"/>
  <c r="Z6" i="1"/>
  <c r="Y6" i="1"/>
  <c r="X6" i="1"/>
  <c r="W6" i="1"/>
  <c r="V6" i="1"/>
  <c r="AE5" i="1"/>
  <c r="AD5" i="1"/>
  <c r="AC5" i="1"/>
  <c r="AB5" i="1"/>
  <c r="AA5" i="1"/>
  <c r="Z5" i="1"/>
  <c r="Y5" i="1"/>
  <c r="X5" i="1"/>
  <c r="W5" i="1"/>
  <c r="V5" i="1"/>
  <c r="Y66" i="1"/>
  <c r="V65" i="1"/>
  <c r="W65" i="1"/>
  <c r="AE71" i="1"/>
  <c r="AD71" i="1"/>
  <c r="AC71" i="1"/>
  <c r="AB71" i="1"/>
  <c r="AA71" i="1"/>
  <c r="Z71" i="1"/>
  <c r="Y71" i="1"/>
  <c r="X71" i="1"/>
  <c r="W71" i="1"/>
  <c r="V71" i="1"/>
  <c r="AE70" i="1"/>
  <c r="AD70" i="1"/>
  <c r="AC70" i="1"/>
  <c r="AB70" i="1"/>
  <c r="AA70" i="1"/>
  <c r="Z70" i="1"/>
  <c r="Y70" i="1"/>
  <c r="X70" i="1"/>
  <c r="W70" i="1"/>
  <c r="V70" i="1"/>
  <c r="AE69" i="1"/>
  <c r="AD69" i="1"/>
  <c r="AC69" i="1"/>
  <c r="AB69" i="1"/>
  <c r="AA69" i="1"/>
  <c r="Z69" i="1"/>
  <c r="Y69" i="1"/>
  <c r="X69" i="1"/>
  <c r="W69" i="1"/>
  <c r="V69" i="1"/>
  <c r="AE68" i="1"/>
  <c r="AD68" i="1"/>
  <c r="AC68" i="1"/>
  <c r="AB68" i="1"/>
  <c r="AA68" i="1"/>
  <c r="Z68" i="1"/>
  <c r="Y68" i="1"/>
  <c r="X68" i="1"/>
  <c r="W68" i="1"/>
  <c r="V68" i="1"/>
  <c r="AE67" i="1"/>
  <c r="AD67" i="1"/>
  <c r="AC67" i="1"/>
  <c r="AB67" i="1"/>
  <c r="AA67" i="1"/>
  <c r="Z67" i="1"/>
  <c r="Y67" i="1"/>
  <c r="X67" i="1"/>
  <c r="W67" i="1"/>
  <c r="V67" i="1"/>
  <c r="AE66" i="1"/>
  <c r="AD66" i="1"/>
  <c r="AC66" i="1"/>
  <c r="AB66" i="1"/>
  <c r="AA66" i="1"/>
  <c r="Z66" i="1"/>
  <c r="X66" i="1"/>
  <c r="W66" i="1"/>
  <c r="V66" i="1"/>
  <c r="X65" i="1"/>
  <c r="AE65" i="1"/>
  <c r="AD65" i="1"/>
  <c r="AC65" i="1"/>
  <c r="AB65" i="1"/>
  <c r="AA65" i="1"/>
  <c r="Z65" i="1"/>
  <c r="Y65" i="1"/>
  <c r="AH25" i="1" l="1"/>
  <c r="AS25" i="1" s="1"/>
  <c r="AP26" i="1"/>
  <c r="BA26" i="1" s="1"/>
  <c r="AH47" i="1"/>
  <c r="AS47" i="1" s="1"/>
  <c r="U72" i="1"/>
  <c r="U74" i="1"/>
  <c r="AH59" i="1"/>
  <c r="AS59" i="1" s="1"/>
  <c r="AH73" i="1"/>
  <c r="AS73" i="1" s="1"/>
  <c r="AH85" i="1"/>
  <c r="AS85" i="1" s="1"/>
  <c r="U87" i="1"/>
  <c r="AO99" i="1"/>
  <c r="AZ99" i="1" s="1"/>
  <c r="AO101" i="1"/>
  <c r="AZ101" i="1" s="1"/>
  <c r="U73" i="1"/>
  <c r="AP87" i="1"/>
  <c r="BA87" i="1" s="1"/>
  <c r="AO58" i="1"/>
  <c r="AZ58" i="1" s="1"/>
  <c r="AH72" i="1"/>
  <c r="AS72" i="1" s="1"/>
  <c r="AH74" i="1"/>
  <c r="AS74" i="1" s="1"/>
  <c r="AP86" i="1"/>
  <c r="BA86" i="1" s="1"/>
  <c r="AO100" i="1"/>
  <c r="AZ100" i="1" s="1"/>
  <c r="AH99" i="1"/>
  <c r="AS99" i="1" s="1"/>
  <c r="AH100" i="1"/>
  <c r="AS100" i="1" s="1"/>
  <c r="AH101" i="1"/>
  <c r="AS101" i="1" s="1"/>
  <c r="AP99" i="1"/>
  <c r="BA99" i="1" s="1"/>
  <c r="U100" i="1"/>
  <c r="AL100" i="1"/>
  <c r="AW100" i="1" s="1"/>
  <c r="U101" i="1"/>
  <c r="AP101" i="1"/>
  <c r="BA101" i="1" s="1"/>
  <c r="AL85" i="1"/>
  <c r="AW85" i="1" s="1"/>
  <c r="AO86" i="1"/>
  <c r="AZ86" i="1" s="1"/>
  <c r="AO87" i="1"/>
  <c r="AZ87" i="1" s="1"/>
  <c r="AO85" i="1"/>
  <c r="AZ85" i="1" s="1"/>
  <c r="AH86" i="1"/>
  <c r="AS86" i="1" s="1"/>
  <c r="AH87" i="1"/>
  <c r="AS87" i="1" s="1"/>
  <c r="AP72" i="1"/>
  <c r="BA72" i="1" s="1"/>
  <c r="AP73" i="1"/>
  <c r="BA73" i="1" s="1"/>
  <c r="AP74" i="1"/>
  <c r="BA74" i="1" s="1"/>
  <c r="AO72" i="1"/>
  <c r="AZ72" i="1" s="1"/>
  <c r="AO73" i="1"/>
  <c r="AZ73" i="1" s="1"/>
  <c r="AO74" i="1"/>
  <c r="AZ74" i="1" s="1"/>
  <c r="AH58" i="1"/>
  <c r="AS58" i="1" s="1"/>
  <c r="AL59" i="1"/>
  <c r="AW59" i="1" s="1"/>
  <c r="U58" i="1"/>
  <c r="AO59" i="1"/>
  <c r="AZ59" i="1" s="1"/>
  <c r="AP47" i="1"/>
  <c r="BA47" i="1" s="1"/>
  <c r="AO47" i="1"/>
  <c r="AZ47" i="1" s="1"/>
  <c r="AP25" i="1"/>
  <c r="BA25" i="1" s="1"/>
  <c r="AO26" i="1"/>
  <c r="AZ26" i="1" s="1"/>
  <c r="AO25" i="1"/>
  <c r="AZ25" i="1" s="1"/>
  <c r="AH26" i="1"/>
  <c r="AS26" i="1" s="1"/>
  <c r="AP100" i="1"/>
  <c r="BA100" i="1" s="1"/>
  <c r="AI101" i="1"/>
  <c r="AT101" i="1" s="1"/>
  <c r="AM101" i="1"/>
  <c r="AX101" i="1" s="1"/>
  <c r="AJ100" i="1"/>
  <c r="AU100" i="1" s="1"/>
  <c r="AN100" i="1"/>
  <c r="AY100" i="1" s="1"/>
  <c r="AJ101" i="1"/>
  <c r="AU101" i="1" s="1"/>
  <c r="AN101" i="1"/>
  <c r="AY101" i="1" s="1"/>
  <c r="AL101" i="1"/>
  <c r="AW101" i="1" s="1"/>
  <c r="AI100" i="1"/>
  <c r="AT100" i="1" s="1"/>
  <c r="AM100" i="1"/>
  <c r="AX100" i="1" s="1"/>
  <c r="AG100" i="1"/>
  <c r="AR100" i="1" s="1"/>
  <c r="AK100" i="1"/>
  <c r="AV100" i="1" s="1"/>
  <c r="AG101" i="1"/>
  <c r="AR101" i="1" s="1"/>
  <c r="AK101" i="1"/>
  <c r="AV101" i="1" s="1"/>
  <c r="U99" i="1"/>
  <c r="AL99" i="1"/>
  <c r="AW99" i="1" s="1"/>
  <c r="AI99" i="1"/>
  <c r="AT99" i="1" s="1"/>
  <c r="AM99" i="1"/>
  <c r="AX99" i="1" s="1"/>
  <c r="AJ99" i="1"/>
  <c r="AU99" i="1" s="1"/>
  <c r="AN99" i="1"/>
  <c r="AY99" i="1" s="1"/>
  <c r="AG99" i="1"/>
  <c r="AR99" i="1" s="1"/>
  <c r="AK99" i="1"/>
  <c r="AV99" i="1" s="1"/>
  <c r="AP85" i="1"/>
  <c r="BA85" i="1" s="1"/>
  <c r="U86" i="1"/>
  <c r="AI85" i="1"/>
  <c r="AT85" i="1" s="1"/>
  <c r="AM85" i="1"/>
  <c r="AX85" i="1" s="1"/>
  <c r="AI86" i="1"/>
  <c r="AT86" i="1" s="1"/>
  <c r="AM86" i="1"/>
  <c r="AX86" i="1" s="1"/>
  <c r="AI87" i="1"/>
  <c r="AT87" i="1" s="1"/>
  <c r="AM87" i="1"/>
  <c r="AX87" i="1" s="1"/>
  <c r="U85" i="1"/>
  <c r="AL86" i="1"/>
  <c r="AW86" i="1" s="1"/>
  <c r="AL87" i="1"/>
  <c r="AW87" i="1" s="1"/>
  <c r="AJ85" i="1"/>
  <c r="AU85" i="1" s="1"/>
  <c r="AN85" i="1"/>
  <c r="AY85" i="1" s="1"/>
  <c r="AJ86" i="1"/>
  <c r="AU86" i="1" s="1"/>
  <c r="AN86" i="1"/>
  <c r="AY86" i="1" s="1"/>
  <c r="AJ87" i="1"/>
  <c r="AU87" i="1" s="1"/>
  <c r="AN87" i="1"/>
  <c r="AY87" i="1" s="1"/>
  <c r="AG85" i="1"/>
  <c r="AR85" i="1" s="1"/>
  <c r="AK85" i="1"/>
  <c r="AV85" i="1" s="1"/>
  <c r="AG86" i="1"/>
  <c r="AR86" i="1" s="1"/>
  <c r="AK86" i="1"/>
  <c r="AV86" i="1" s="1"/>
  <c r="AG87" i="1"/>
  <c r="AR87" i="1" s="1"/>
  <c r="AK87" i="1"/>
  <c r="AV87" i="1" s="1"/>
  <c r="AL72" i="1"/>
  <c r="AW72" i="1" s="1"/>
  <c r="AL73" i="1"/>
  <c r="AW73" i="1" s="1"/>
  <c r="AL74" i="1"/>
  <c r="AW74" i="1" s="1"/>
  <c r="AI73" i="1"/>
  <c r="AT73" i="1" s="1"/>
  <c r="AM73" i="1"/>
  <c r="AX73" i="1" s="1"/>
  <c r="AI74" i="1"/>
  <c r="AT74" i="1" s="1"/>
  <c r="AJ72" i="1"/>
  <c r="AU72" i="1" s="1"/>
  <c r="AN72" i="1"/>
  <c r="AY72" i="1" s="1"/>
  <c r="AJ73" i="1"/>
  <c r="AU73" i="1" s="1"/>
  <c r="AN73" i="1"/>
  <c r="AY73" i="1" s="1"/>
  <c r="AJ74" i="1"/>
  <c r="AU74" i="1" s="1"/>
  <c r="AN74" i="1"/>
  <c r="AY74" i="1" s="1"/>
  <c r="AI72" i="1"/>
  <c r="AT72" i="1" s="1"/>
  <c r="AM72" i="1"/>
  <c r="AX72" i="1" s="1"/>
  <c r="AM74" i="1"/>
  <c r="AX74" i="1" s="1"/>
  <c r="AG72" i="1"/>
  <c r="AR72" i="1" s="1"/>
  <c r="AK72" i="1"/>
  <c r="AV72" i="1" s="1"/>
  <c r="AG73" i="1"/>
  <c r="AR73" i="1" s="1"/>
  <c r="AK73" i="1"/>
  <c r="AV73" i="1" s="1"/>
  <c r="AG74" i="1"/>
  <c r="AR74" i="1" s="1"/>
  <c r="AK74" i="1"/>
  <c r="AV74" i="1" s="1"/>
  <c r="AP58" i="1"/>
  <c r="BA58" i="1" s="1"/>
  <c r="U59" i="1"/>
  <c r="AP59" i="1"/>
  <c r="BA59" i="1" s="1"/>
  <c r="AI58" i="1"/>
  <c r="AT58" i="1" s="1"/>
  <c r="AM58" i="1"/>
  <c r="AX58" i="1" s="1"/>
  <c r="AI59" i="1"/>
  <c r="AT59" i="1" s="1"/>
  <c r="AM59" i="1"/>
  <c r="AX59" i="1" s="1"/>
  <c r="AL58" i="1"/>
  <c r="AW58" i="1" s="1"/>
  <c r="AJ58" i="1"/>
  <c r="AU58" i="1" s="1"/>
  <c r="AN58" i="1"/>
  <c r="AY58" i="1" s="1"/>
  <c r="AJ59" i="1"/>
  <c r="AU59" i="1" s="1"/>
  <c r="AN59" i="1"/>
  <c r="AY59" i="1" s="1"/>
  <c r="AG58" i="1"/>
  <c r="AR58" i="1" s="1"/>
  <c r="AK58" i="1"/>
  <c r="AV58" i="1" s="1"/>
  <c r="AG59" i="1"/>
  <c r="AR59" i="1" s="1"/>
  <c r="AK59" i="1"/>
  <c r="AV59" i="1" s="1"/>
  <c r="U47" i="1"/>
  <c r="AL47" i="1"/>
  <c r="AW47" i="1" s="1"/>
  <c r="AI47" i="1"/>
  <c r="AT47" i="1" s="1"/>
  <c r="AM47" i="1"/>
  <c r="AX47" i="1" s="1"/>
  <c r="AJ47" i="1"/>
  <c r="AU47" i="1" s="1"/>
  <c r="AN47" i="1"/>
  <c r="AY47" i="1" s="1"/>
  <c r="AG47" i="1"/>
  <c r="AR47" i="1" s="1"/>
  <c r="AK47" i="1"/>
  <c r="AV47" i="1" s="1"/>
  <c r="AI25" i="1"/>
  <c r="AT25" i="1" s="1"/>
  <c r="AM25" i="1"/>
  <c r="AX25" i="1" s="1"/>
  <c r="AI26" i="1"/>
  <c r="AT26" i="1" s="1"/>
  <c r="AM26" i="1"/>
  <c r="AX26" i="1" s="1"/>
  <c r="U25" i="1"/>
  <c r="AL26" i="1"/>
  <c r="AW26" i="1" s="1"/>
  <c r="AJ25" i="1"/>
  <c r="AU25" i="1" s="1"/>
  <c r="AN25" i="1"/>
  <c r="AY25" i="1" s="1"/>
  <c r="AJ26" i="1"/>
  <c r="AU26" i="1" s="1"/>
  <c r="AN26" i="1"/>
  <c r="AY26" i="1" s="1"/>
  <c r="AL25" i="1"/>
  <c r="AW25" i="1" s="1"/>
  <c r="U26" i="1"/>
  <c r="AG25" i="1"/>
  <c r="AR25" i="1" s="1"/>
  <c r="AK25" i="1"/>
  <c r="AV25" i="1" s="1"/>
  <c r="AG26" i="1"/>
  <c r="AR26" i="1" s="1"/>
  <c r="AK26" i="1"/>
  <c r="AV26" i="1" s="1"/>
  <c r="AH43" i="1"/>
  <c r="AS43" i="1" s="1"/>
  <c r="AH42" i="1"/>
  <c r="AS42" i="1" s="1"/>
  <c r="U42" i="1"/>
  <c r="AK41" i="1"/>
  <c r="AV41" i="1" s="1"/>
  <c r="U41" i="1"/>
  <c r="AI42" i="1"/>
  <c r="AT42" i="1" s="1"/>
  <c r="AI41" i="1"/>
  <c r="AT41" i="1" s="1"/>
  <c r="AL41" i="1"/>
  <c r="AW41" i="1" s="1"/>
  <c r="AH41" i="1"/>
  <c r="AS41" i="1" s="1"/>
  <c r="AM42" i="1"/>
  <c r="AX42" i="1" s="1"/>
  <c r="AK42" i="1"/>
  <c r="AV42" i="1" s="1"/>
  <c r="AM43" i="1"/>
  <c r="AX43" i="1" s="1"/>
  <c r="AN42" i="1"/>
  <c r="AY42" i="1" s="1"/>
  <c r="AL42" i="1"/>
  <c r="AW42" i="1" s="1"/>
  <c r="AM41" i="1"/>
  <c r="AX41" i="1" s="1"/>
  <c r="AJ41" i="1"/>
  <c r="AU41" i="1" s="1"/>
  <c r="AN41" i="1"/>
  <c r="AY41" i="1" s="1"/>
  <c r="AJ42" i="1"/>
  <c r="AU42" i="1" s="1"/>
  <c r="AI43" i="1"/>
  <c r="AT43" i="1" s="1"/>
  <c r="AN43" i="1"/>
  <c r="AY43" i="1" s="1"/>
  <c r="AJ43" i="1"/>
  <c r="AU43" i="1" s="1"/>
  <c r="AP43" i="1"/>
  <c r="BA43" i="1" s="1"/>
  <c r="AO43" i="1"/>
  <c r="AZ43" i="1" s="1"/>
  <c r="AK43" i="1"/>
  <c r="AV43" i="1" s="1"/>
  <c r="U43" i="1"/>
  <c r="AL43" i="1"/>
  <c r="AW43" i="1" s="1"/>
  <c r="AP42" i="1"/>
  <c r="BA42" i="1" s="1"/>
  <c r="AO42" i="1"/>
  <c r="AZ42" i="1" s="1"/>
  <c r="AP41" i="1"/>
  <c r="BA41" i="1" s="1"/>
  <c r="AO41" i="1"/>
  <c r="AZ41" i="1" s="1"/>
  <c r="AH53" i="1"/>
  <c r="AS53" i="1" s="1"/>
  <c r="AH107" i="1"/>
  <c r="AS107" i="1" s="1"/>
  <c r="AH95" i="1"/>
  <c r="AS95" i="1" s="1"/>
  <c r="AH20" i="1"/>
  <c r="AS20" i="1" s="1"/>
  <c r="AH22" i="1"/>
  <c r="AS22" i="1" s="1"/>
  <c r="AH24" i="1"/>
  <c r="AS24" i="1" s="1"/>
  <c r="AH57" i="1"/>
  <c r="AS57" i="1" s="1"/>
  <c r="AH60" i="1"/>
  <c r="AS60" i="1" s="1"/>
  <c r="AM15" i="1"/>
  <c r="AX15" i="1" s="1"/>
  <c r="AO37" i="1"/>
  <c r="AZ37" i="1" s="1"/>
  <c r="AH54" i="1"/>
  <c r="AS54" i="1" s="1"/>
  <c r="U107" i="1"/>
  <c r="AH18" i="1"/>
  <c r="AS18" i="1" s="1"/>
  <c r="AH21" i="1"/>
  <c r="AS21" i="1" s="1"/>
  <c r="U97" i="1"/>
  <c r="AH94" i="1"/>
  <c r="AS94" i="1" s="1"/>
  <c r="AH98" i="1"/>
  <c r="AS98" i="1" s="1"/>
  <c r="U98" i="1"/>
  <c r="AH97" i="1"/>
  <c r="AS97" i="1" s="1"/>
  <c r="U96" i="1"/>
  <c r="AH96" i="1"/>
  <c r="AS96" i="1" s="1"/>
  <c r="AH79" i="1"/>
  <c r="AS79" i="1" s="1"/>
  <c r="AO83" i="1"/>
  <c r="AZ83" i="1" s="1"/>
  <c r="AO88" i="1"/>
  <c r="AZ88" i="1" s="1"/>
  <c r="U78" i="1"/>
  <c r="AI71" i="1"/>
  <c r="AT71" i="1" s="1"/>
  <c r="AK69" i="1"/>
  <c r="AV69" i="1" s="1"/>
  <c r="AO56" i="1"/>
  <c r="AZ56" i="1" s="1"/>
  <c r="AN57" i="1"/>
  <c r="AY57" i="1" s="1"/>
  <c r="AH52" i="1"/>
  <c r="AS52" i="1" s="1"/>
  <c r="AP55" i="1"/>
  <c r="BA55" i="1" s="1"/>
  <c r="AJ68" i="1"/>
  <c r="AU68" i="1" s="1"/>
  <c r="U68" i="1"/>
  <c r="AH68" i="1"/>
  <c r="AS68" i="1" s="1"/>
  <c r="AI68" i="1"/>
  <c r="AT68" i="1" s="1"/>
  <c r="AG68" i="1"/>
  <c r="AR68" i="1" s="1"/>
  <c r="AK70" i="1"/>
  <c r="AV70" i="1" s="1"/>
  <c r="AK71" i="1"/>
  <c r="AV71" i="1" s="1"/>
  <c r="AI69" i="1"/>
  <c r="AT69" i="1" s="1"/>
  <c r="AP71" i="1"/>
  <c r="BA71" i="1" s="1"/>
  <c r="U69" i="1"/>
  <c r="AK68" i="1"/>
  <c r="AV68" i="1" s="1"/>
  <c r="AI67" i="1"/>
  <c r="AT67" i="1" s="1"/>
  <c r="AI70" i="1"/>
  <c r="AT70" i="1" s="1"/>
  <c r="AJ70" i="1"/>
  <c r="AU70" i="1" s="1"/>
  <c r="AH70" i="1"/>
  <c r="AS70" i="1" s="1"/>
  <c r="AG70" i="1"/>
  <c r="AR70" i="1" s="1"/>
  <c r="U70" i="1"/>
  <c r="AJ67" i="1"/>
  <c r="AU67" i="1" s="1"/>
  <c r="AL69" i="1"/>
  <c r="AW69" i="1" s="1"/>
  <c r="AO71" i="1"/>
  <c r="AZ71" i="1" s="1"/>
  <c r="AG66" i="1"/>
  <c r="AR66" i="1" s="1"/>
  <c r="AG67" i="1"/>
  <c r="AR67" i="1" s="1"/>
  <c r="AG69" i="1"/>
  <c r="AR69" i="1" s="1"/>
  <c r="AG71" i="1"/>
  <c r="AR71" i="1" s="1"/>
  <c r="AL71" i="1"/>
  <c r="AW71" i="1" s="1"/>
  <c r="AO38" i="1"/>
  <c r="AZ38" i="1" s="1"/>
  <c r="U54" i="1"/>
  <c r="AO55" i="1"/>
  <c r="AZ55" i="1" s="1"/>
  <c r="AN56" i="1"/>
  <c r="AY56" i="1" s="1"/>
  <c r="U60" i="1"/>
  <c r="U80" i="1"/>
  <c r="AL96" i="1"/>
  <c r="AW96" i="1" s="1"/>
  <c r="AP97" i="1"/>
  <c r="BA97" i="1" s="1"/>
  <c r="AP98" i="1"/>
  <c r="BA98" i="1" s="1"/>
  <c r="U67" i="1"/>
  <c r="U71" i="1"/>
  <c r="AH67" i="1"/>
  <c r="AS67" i="1" s="1"/>
  <c r="AH69" i="1"/>
  <c r="AS69" i="1" s="1"/>
  <c r="AH71" i="1"/>
  <c r="AS71" i="1" s="1"/>
  <c r="AI5" i="1"/>
  <c r="AT5" i="1" s="1"/>
  <c r="AO7" i="1"/>
  <c r="AZ7" i="1" s="1"/>
  <c r="AO39" i="1"/>
  <c r="AZ39" i="1" s="1"/>
  <c r="AN55" i="1"/>
  <c r="AY55" i="1" s="1"/>
  <c r="AH56" i="1"/>
  <c r="AS56" i="1" s="1"/>
  <c r="U57" i="1"/>
  <c r="AO60" i="1"/>
  <c r="AZ60" i="1" s="1"/>
  <c r="AL107" i="1"/>
  <c r="AW107" i="1" s="1"/>
  <c r="AO84" i="1"/>
  <c r="AZ84" i="1" s="1"/>
  <c r="AO96" i="1"/>
  <c r="AZ96" i="1" s="1"/>
  <c r="AO97" i="1"/>
  <c r="AZ97" i="1" s="1"/>
  <c r="AO98" i="1"/>
  <c r="AZ98" i="1" s="1"/>
  <c r="AJ69" i="1"/>
  <c r="AJ71" i="1"/>
  <c r="AU71" i="1" s="1"/>
  <c r="AM71" i="1"/>
  <c r="AX71" i="1" s="1"/>
  <c r="AN71" i="1"/>
  <c r="AY71" i="1" s="1"/>
  <c r="AO40" i="1"/>
  <c r="AZ40" i="1" s="1"/>
  <c r="AH55" i="1"/>
  <c r="AS55" i="1" s="1"/>
  <c r="AP56" i="1"/>
  <c r="BA56" i="1" s="1"/>
  <c r="AO57" i="1"/>
  <c r="AZ57" i="1" s="1"/>
  <c r="AH78" i="1"/>
  <c r="AS78" i="1" s="1"/>
  <c r="AO107" i="1"/>
  <c r="AZ107" i="1" s="1"/>
  <c r="AP17" i="1"/>
  <c r="BA17" i="1" s="1"/>
  <c r="AO16" i="1"/>
  <c r="AZ16" i="1" s="1"/>
  <c r="U11" i="1"/>
  <c r="AJ16" i="1"/>
  <c r="AU16" i="1" s="1"/>
  <c r="AH23" i="1"/>
  <c r="AS23" i="1" s="1"/>
  <c r="AL24" i="1"/>
  <c r="AW24" i="1" s="1"/>
  <c r="AL23" i="1"/>
  <c r="AW23" i="1" s="1"/>
  <c r="U22" i="1"/>
  <c r="AL21" i="1"/>
  <c r="AW21" i="1" s="1"/>
  <c r="AL20" i="1"/>
  <c r="AW20" i="1" s="1"/>
  <c r="U18" i="1"/>
  <c r="AJ17" i="1"/>
  <c r="AU17" i="1" s="1"/>
  <c r="U16" i="1"/>
  <c r="AL16" i="1"/>
  <c r="AW16" i="1" s="1"/>
  <c r="AP16" i="1"/>
  <c r="BA16" i="1" s="1"/>
  <c r="AH16" i="1"/>
  <c r="AS16" i="1" s="1"/>
  <c r="AH15" i="1"/>
  <c r="AS15" i="1" s="1"/>
  <c r="AN15" i="1"/>
  <c r="AY15" i="1" s="1"/>
  <c r="AH13" i="1"/>
  <c r="AS13" i="1" s="1"/>
  <c r="AP7" i="1"/>
  <c r="BA7" i="1" s="1"/>
  <c r="AH7" i="1"/>
  <c r="AS7" i="1" s="1"/>
  <c r="AI7" i="1"/>
  <c r="AT7" i="1" s="1"/>
  <c r="AH6" i="1"/>
  <c r="AS6" i="1" s="1"/>
  <c r="AP95" i="1"/>
  <c r="BA95" i="1" s="1"/>
  <c r="AO95" i="1"/>
  <c r="AZ95" i="1" s="1"/>
  <c r="U93" i="1"/>
  <c r="U95" i="1"/>
  <c r="AP96" i="1"/>
  <c r="BA96" i="1" s="1"/>
  <c r="AL97" i="1"/>
  <c r="AW97" i="1" s="1"/>
  <c r="AI95" i="1"/>
  <c r="AT95" i="1" s="1"/>
  <c r="AM95" i="1"/>
  <c r="AX95" i="1" s="1"/>
  <c r="AI97" i="1"/>
  <c r="AT97" i="1" s="1"/>
  <c r="AJ95" i="1"/>
  <c r="AU95" i="1" s="1"/>
  <c r="AJ96" i="1"/>
  <c r="AU96" i="1" s="1"/>
  <c r="AN96" i="1"/>
  <c r="AY96" i="1" s="1"/>
  <c r="AJ97" i="1"/>
  <c r="AU97" i="1" s="1"/>
  <c r="AN97" i="1"/>
  <c r="AY97" i="1" s="1"/>
  <c r="AJ98" i="1"/>
  <c r="AU98" i="1" s="1"/>
  <c r="AN98" i="1"/>
  <c r="AY98" i="1" s="1"/>
  <c r="U94" i="1"/>
  <c r="AL95" i="1"/>
  <c r="AW95" i="1" s="1"/>
  <c r="AL98" i="1"/>
  <c r="AW98" i="1" s="1"/>
  <c r="AI96" i="1"/>
  <c r="AT96" i="1" s="1"/>
  <c r="AM96" i="1"/>
  <c r="AX96" i="1" s="1"/>
  <c r="AM97" i="1"/>
  <c r="AX97" i="1" s="1"/>
  <c r="AI98" i="1"/>
  <c r="AT98" i="1" s="1"/>
  <c r="AM98" i="1"/>
  <c r="AX98" i="1" s="1"/>
  <c r="AN95" i="1"/>
  <c r="AY95" i="1" s="1"/>
  <c r="AG94" i="1"/>
  <c r="AR94" i="1" s="1"/>
  <c r="AG95" i="1"/>
  <c r="AR95" i="1" s="1"/>
  <c r="AK95" i="1"/>
  <c r="AV95" i="1" s="1"/>
  <c r="AG96" i="1"/>
  <c r="AR96" i="1" s="1"/>
  <c r="AK96" i="1"/>
  <c r="AV96" i="1" s="1"/>
  <c r="AG97" i="1"/>
  <c r="AR97" i="1" s="1"/>
  <c r="AK97" i="1"/>
  <c r="AV97" i="1" s="1"/>
  <c r="AG98" i="1"/>
  <c r="AR98" i="1" s="1"/>
  <c r="AK98" i="1"/>
  <c r="AV98" i="1" s="1"/>
  <c r="U79" i="1"/>
  <c r="AH80" i="1"/>
  <c r="AS80" i="1" s="1"/>
  <c r="U81" i="1"/>
  <c r="AH81" i="1"/>
  <c r="AS81" i="1" s="1"/>
  <c r="AL81" i="1"/>
  <c r="AW81" i="1" s="1"/>
  <c r="U82" i="1"/>
  <c r="AH82" i="1"/>
  <c r="AS82" i="1" s="1"/>
  <c r="U83" i="1"/>
  <c r="AH83" i="1"/>
  <c r="AS83" i="1" s="1"/>
  <c r="AL83" i="1"/>
  <c r="AW83" i="1" s="1"/>
  <c r="AP83" i="1"/>
  <c r="BA83" i="1" s="1"/>
  <c r="U84" i="1"/>
  <c r="AH84" i="1"/>
  <c r="AS84" i="1" s="1"/>
  <c r="AL84" i="1"/>
  <c r="AW84" i="1" s="1"/>
  <c r="AP84" i="1"/>
  <c r="BA84" i="1" s="1"/>
  <c r="U88" i="1"/>
  <c r="AH88" i="1"/>
  <c r="AS88" i="1" s="1"/>
  <c r="AL88" i="1"/>
  <c r="AW88" i="1" s="1"/>
  <c r="AP88" i="1"/>
  <c r="BA88" i="1" s="1"/>
  <c r="AI79" i="1"/>
  <c r="AT79" i="1" s="1"/>
  <c r="AI80" i="1"/>
  <c r="AT80" i="1" s="1"/>
  <c r="AI81" i="1"/>
  <c r="AT81" i="1" s="1"/>
  <c r="AI82" i="1"/>
  <c r="AT82" i="1" s="1"/>
  <c r="AI83" i="1"/>
  <c r="AT83" i="1" s="1"/>
  <c r="AM83" i="1"/>
  <c r="AX83" i="1" s="1"/>
  <c r="AI84" i="1"/>
  <c r="AT84" i="1" s="1"/>
  <c r="AM84" i="1"/>
  <c r="AX84" i="1" s="1"/>
  <c r="AI88" i="1"/>
  <c r="AT88" i="1" s="1"/>
  <c r="AM88" i="1"/>
  <c r="AX88" i="1" s="1"/>
  <c r="AJ79" i="1"/>
  <c r="AU79" i="1" s="1"/>
  <c r="AJ81" i="1"/>
  <c r="AU81" i="1" s="1"/>
  <c r="AJ82" i="1"/>
  <c r="AU82" i="1" s="1"/>
  <c r="AJ83" i="1"/>
  <c r="AU83" i="1" s="1"/>
  <c r="AN83" i="1"/>
  <c r="AY83" i="1" s="1"/>
  <c r="AJ84" i="1"/>
  <c r="AU84" i="1" s="1"/>
  <c r="AN84" i="1"/>
  <c r="AY84" i="1" s="1"/>
  <c r="AJ88" i="1"/>
  <c r="AU88" i="1" s="1"/>
  <c r="AN88" i="1"/>
  <c r="AY88" i="1" s="1"/>
  <c r="AG79" i="1"/>
  <c r="AR79" i="1" s="1"/>
  <c r="AG80" i="1"/>
  <c r="AR80" i="1" s="1"/>
  <c r="AG81" i="1"/>
  <c r="AR81" i="1" s="1"/>
  <c r="AK81" i="1"/>
  <c r="AV81" i="1" s="1"/>
  <c r="AG82" i="1"/>
  <c r="AR82" i="1" s="1"/>
  <c r="AK82" i="1"/>
  <c r="AV82" i="1" s="1"/>
  <c r="AG83" i="1"/>
  <c r="AR83" i="1" s="1"/>
  <c r="AK83" i="1"/>
  <c r="AV83" i="1" s="1"/>
  <c r="AG84" i="1"/>
  <c r="AR84" i="1" s="1"/>
  <c r="AK84" i="1"/>
  <c r="AV84" i="1" s="1"/>
  <c r="AG88" i="1"/>
  <c r="AR88" i="1" s="1"/>
  <c r="AK88" i="1"/>
  <c r="AV88" i="1" s="1"/>
  <c r="AP107" i="1"/>
  <c r="BA107" i="1" s="1"/>
  <c r="AI107" i="1"/>
  <c r="AT107" i="1" s="1"/>
  <c r="AM107" i="1"/>
  <c r="AX107" i="1" s="1"/>
  <c r="AJ107" i="1"/>
  <c r="AU107" i="1" s="1"/>
  <c r="AN107" i="1"/>
  <c r="AY107" i="1" s="1"/>
  <c r="AG107" i="1"/>
  <c r="AR107" i="1" s="1"/>
  <c r="AK107" i="1"/>
  <c r="AV107" i="1" s="1"/>
  <c r="AG93" i="1"/>
  <c r="AR93" i="1" s="1"/>
  <c r="AG78" i="1"/>
  <c r="AR78" i="1" s="1"/>
  <c r="AH51" i="1"/>
  <c r="AS51" i="1" s="1"/>
  <c r="U51" i="1"/>
  <c r="U52" i="1"/>
  <c r="U55" i="1"/>
  <c r="AL56" i="1"/>
  <c r="AW56" i="1" s="1"/>
  <c r="AL57" i="1"/>
  <c r="AW57" i="1" s="1"/>
  <c r="AP57" i="1"/>
  <c r="BA57" i="1" s="1"/>
  <c r="AL60" i="1"/>
  <c r="AW60" i="1" s="1"/>
  <c r="AP60" i="1"/>
  <c r="BA60" i="1" s="1"/>
  <c r="AI52" i="1"/>
  <c r="AT52" i="1" s="1"/>
  <c r="AI53" i="1"/>
  <c r="AT53" i="1" s="1"/>
  <c r="AI54" i="1"/>
  <c r="AT54" i="1" s="1"/>
  <c r="AI55" i="1"/>
  <c r="AT55" i="1" s="1"/>
  <c r="AM55" i="1"/>
  <c r="AX55" i="1" s="1"/>
  <c r="AI56" i="1"/>
  <c r="AT56" i="1" s="1"/>
  <c r="AM56" i="1"/>
  <c r="AX56" i="1" s="1"/>
  <c r="AI57" i="1"/>
  <c r="AT57" i="1" s="1"/>
  <c r="AM57" i="1"/>
  <c r="AX57" i="1" s="1"/>
  <c r="AI60" i="1"/>
  <c r="AT60" i="1" s="1"/>
  <c r="AM60" i="1"/>
  <c r="AX60" i="1" s="1"/>
  <c r="AL55" i="1"/>
  <c r="AW55" i="1" s="1"/>
  <c r="U56" i="1"/>
  <c r="AJ55" i="1"/>
  <c r="AU55" i="1" s="1"/>
  <c r="AJ56" i="1"/>
  <c r="AU56" i="1" s="1"/>
  <c r="AJ57" i="1"/>
  <c r="AU57" i="1" s="1"/>
  <c r="AJ60" i="1"/>
  <c r="AU60" i="1" s="1"/>
  <c r="AN60" i="1"/>
  <c r="AY60" i="1" s="1"/>
  <c r="U53" i="1"/>
  <c r="AJ53" i="1"/>
  <c r="AU53" i="1" s="1"/>
  <c r="AJ54" i="1"/>
  <c r="AU54" i="1" s="1"/>
  <c r="AG52" i="1"/>
  <c r="AR52" i="1" s="1"/>
  <c r="AG53" i="1"/>
  <c r="AR53" i="1" s="1"/>
  <c r="AG54" i="1"/>
  <c r="AR54" i="1" s="1"/>
  <c r="AK54" i="1"/>
  <c r="AV54" i="1" s="1"/>
  <c r="AG55" i="1"/>
  <c r="AR55" i="1" s="1"/>
  <c r="AK55" i="1"/>
  <c r="AV55" i="1" s="1"/>
  <c r="AG56" i="1"/>
  <c r="AR56" i="1" s="1"/>
  <c r="AK56" i="1"/>
  <c r="AV56" i="1" s="1"/>
  <c r="AG57" i="1"/>
  <c r="AR57" i="1" s="1"/>
  <c r="AK57" i="1"/>
  <c r="AV57" i="1" s="1"/>
  <c r="AG60" i="1"/>
  <c r="AR60" i="1" s="1"/>
  <c r="AK60" i="1"/>
  <c r="AV60" i="1" s="1"/>
  <c r="AI51" i="1"/>
  <c r="AT51" i="1" s="1"/>
  <c r="AG51" i="1"/>
  <c r="AR51" i="1" s="1"/>
  <c r="AO36" i="1"/>
  <c r="AZ36" i="1" s="1"/>
  <c r="U33" i="1"/>
  <c r="AH33" i="1"/>
  <c r="AS33" i="1" s="1"/>
  <c r="U34" i="1"/>
  <c r="U35" i="1"/>
  <c r="AH35" i="1"/>
  <c r="AS35" i="1" s="1"/>
  <c r="AL35" i="1"/>
  <c r="AW35" i="1" s="1"/>
  <c r="U36" i="1"/>
  <c r="AH36" i="1"/>
  <c r="AS36" i="1" s="1"/>
  <c r="AL36" i="1"/>
  <c r="AW36" i="1" s="1"/>
  <c r="AP36" i="1"/>
  <c r="BA36" i="1" s="1"/>
  <c r="U37" i="1"/>
  <c r="AH37" i="1"/>
  <c r="AS37" i="1" s="1"/>
  <c r="AL37" i="1"/>
  <c r="AW37" i="1" s="1"/>
  <c r="AP37" i="1"/>
  <c r="BA37" i="1" s="1"/>
  <c r="U38" i="1"/>
  <c r="AH38" i="1"/>
  <c r="AS38" i="1" s="1"/>
  <c r="AL38" i="1"/>
  <c r="AW38" i="1" s="1"/>
  <c r="AP38" i="1"/>
  <c r="BA38" i="1" s="1"/>
  <c r="U39" i="1"/>
  <c r="AH39" i="1"/>
  <c r="AS39" i="1" s="1"/>
  <c r="AL39" i="1"/>
  <c r="AW39" i="1" s="1"/>
  <c r="AP39" i="1"/>
  <c r="BA39" i="1" s="1"/>
  <c r="U40" i="1"/>
  <c r="AH40" i="1"/>
  <c r="AS40" i="1" s="1"/>
  <c r="AL40" i="1"/>
  <c r="AW40" i="1" s="1"/>
  <c r="AP40" i="1"/>
  <c r="BA40" i="1" s="1"/>
  <c r="AI35" i="1"/>
  <c r="AT35" i="1" s="1"/>
  <c r="AI36" i="1"/>
  <c r="AT36" i="1" s="1"/>
  <c r="AM36" i="1"/>
  <c r="AX36" i="1" s="1"/>
  <c r="AI37" i="1"/>
  <c r="AT37" i="1" s="1"/>
  <c r="AM37" i="1"/>
  <c r="AX37" i="1" s="1"/>
  <c r="AI38" i="1"/>
  <c r="AT38" i="1" s="1"/>
  <c r="AM38" i="1"/>
  <c r="AX38" i="1" s="1"/>
  <c r="AI39" i="1"/>
  <c r="AT39" i="1" s="1"/>
  <c r="AM39" i="1"/>
  <c r="AX39" i="1" s="1"/>
  <c r="AI40" i="1"/>
  <c r="AT40" i="1" s="1"/>
  <c r="AM40" i="1"/>
  <c r="AX40" i="1" s="1"/>
  <c r="AJ33" i="1"/>
  <c r="AU33" i="1" s="1"/>
  <c r="AJ35" i="1"/>
  <c r="AU35" i="1" s="1"/>
  <c r="AJ36" i="1"/>
  <c r="AU36" i="1" s="1"/>
  <c r="AN36" i="1"/>
  <c r="AY36" i="1" s="1"/>
  <c r="AJ37" i="1"/>
  <c r="AU37" i="1" s="1"/>
  <c r="AN37" i="1"/>
  <c r="AY37" i="1" s="1"/>
  <c r="AJ38" i="1"/>
  <c r="AU38" i="1" s="1"/>
  <c r="AN38" i="1"/>
  <c r="AY38" i="1" s="1"/>
  <c r="AJ39" i="1"/>
  <c r="AU39" i="1" s="1"/>
  <c r="AN39" i="1"/>
  <c r="AY39" i="1" s="1"/>
  <c r="AJ40" i="1"/>
  <c r="AU40" i="1" s="1"/>
  <c r="AN40" i="1"/>
  <c r="AY40" i="1" s="1"/>
  <c r="AI33" i="1"/>
  <c r="AT33" i="1" s="1"/>
  <c r="AG33" i="1"/>
  <c r="AR33" i="1" s="1"/>
  <c r="AG34" i="1"/>
  <c r="AR34" i="1" s="1"/>
  <c r="AG35" i="1"/>
  <c r="AR35" i="1" s="1"/>
  <c r="AK35" i="1"/>
  <c r="AV35" i="1" s="1"/>
  <c r="AG36" i="1"/>
  <c r="AR36" i="1" s="1"/>
  <c r="AK36" i="1"/>
  <c r="AV36" i="1" s="1"/>
  <c r="AG37" i="1"/>
  <c r="AR37" i="1" s="1"/>
  <c r="AK37" i="1"/>
  <c r="AV37" i="1" s="1"/>
  <c r="AG38" i="1"/>
  <c r="AR38" i="1" s="1"/>
  <c r="AK38" i="1"/>
  <c r="AV38" i="1" s="1"/>
  <c r="AG39" i="1"/>
  <c r="AR39" i="1" s="1"/>
  <c r="AK39" i="1"/>
  <c r="AV39" i="1" s="1"/>
  <c r="AG40" i="1"/>
  <c r="AR40" i="1" s="1"/>
  <c r="AK40" i="1"/>
  <c r="AV40" i="1" s="1"/>
  <c r="U32" i="1"/>
  <c r="AG32" i="1"/>
  <c r="AR32" i="1" s="1"/>
  <c r="AG12" i="1"/>
  <c r="AR12" i="1" s="1"/>
  <c r="AG14" i="1"/>
  <c r="AR14" i="1" s="1"/>
  <c r="AJ14" i="1"/>
  <c r="AU14" i="1" s="1"/>
  <c r="AL18" i="1"/>
  <c r="AW18" i="1" s="1"/>
  <c r="U20" i="1"/>
  <c r="AL22" i="1"/>
  <c r="AW22" i="1" s="1"/>
  <c r="U23" i="1"/>
  <c r="U13" i="1"/>
  <c r="AI13" i="1"/>
  <c r="AT13" i="1" s="1"/>
  <c r="U15" i="1"/>
  <c r="AI15" i="1"/>
  <c r="AT15" i="1" s="1"/>
  <c r="AN16" i="1"/>
  <c r="AY16" i="1" s="1"/>
  <c r="AO17" i="1"/>
  <c r="AZ17" i="1" s="1"/>
  <c r="AL17" i="1"/>
  <c r="AW17" i="1" s="1"/>
  <c r="AO18" i="1"/>
  <c r="AZ18" i="1" s="1"/>
  <c r="AP18" i="1"/>
  <c r="BA18" i="1" s="1"/>
  <c r="AO20" i="1"/>
  <c r="AZ20" i="1" s="1"/>
  <c r="AP20" i="1"/>
  <c r="BA20" i="1" s="1"/>
  <c r="AO21" i="1"/>
  <c r="AZ21" i="1" s="1"/>
  <c r="AP21" i="1"/>
  <c r="BA21" i="1" s="1"/>
  <c r="AO22" i="1"/>
  <c r="AZ22" i="1" s="1"/>
  <c r="AP22" i="1"/>
  <c r="BA22" i="1" s="1"/>
  <c r="AO23" i="1"/>
  <c r="AZ23" i="1" s="1"/>
  <c r="AP23" i="1"/>
  <c r="BA23" i="1" s="1"/>
  <c r="AO24" i="1"/>
  <c r="AZ24" i="1" s="1"/>
  <c r="AP24" i="1"/>
  <c r="BA24" i="1" s="1"/>
  <c r="U17" i="1"/>
  <c r="U21" i="1"/>
  <c r="U24" i="1"/>
  <c r="AH12" i="1"/>
  <c r="AS12" i="1" s="1"/>
  <c r="AG13" i="1"/>
  <c r="AR13" i="1" s="1"/>
  <c r="AH14" i="1"/>
  <c r="AS14" i="1" s="1"/>
  <c r="AO15" i="1"/>
  <c r="AZ15" i="1" s="1"/>
  <c r="AK15" i="1"/>
  <c r="AV15" i="1" s="1"/>
  <c r="AG15" i="1"/>
  <c r="AR15" i="1" s="1"/>
  <c r="AJ15" i="1"/>
  <c r="AU15" i="1" s="1"/>
  <c r="AP15" i="1"/>
  <c r="BA15" i="1" s="1"/>
  <c r="AN17" i="1"/>
  <c r="AY17" i="1" s="1"/>
  <c r="AN18" i="1"/>
  <c r="AY18" i="1" s="1"/>
  <c r="AN20" i="1"/>
  <c r="AY20" i="1" s="1"/>
  <c r="AN21" i="1"/>
  <c r="AY21" i="1" s="1"/>
  <c r="AN22" i="1"/>
  <c r="AY22" i="1" s="1"/>
  <c r="AN23" i="1"/>
  <c r="AY23" i="1" s="1"/>
  <c r="AN24" i="1"/>
  <c r="AY24" i="1" s="1"/>
  <c r="U12" i="1"/>
  <c r="AI12" i="1"/>
  <c r="AT12" i="1" s="1"/>
  <c r="U14" i="1"/>
  <c r="AI14" i="1"/>
  <c r="AT14" i="1" s="1"/>
  <c r="AL15" i="1"/>
  <c r="AW15" i="1" s="1"/>
  <c r="AH17" i="1"/>
  <c r="AS17" i="1" s="1"/>
  <c r="AI16" i="1"/>
  <c r="AT16" i="1" s="1"/>
  <c r="AM16" i="1"/>
  <c r="AX16" i="1" s="1"/>
  <c r="AI17" i="1"/>
  <c r="AT17" i="1" s="1"/>
  <c r="AM17" i="1"/>
  <c r="AX17" i="1" s="1"/>
  <c r="AI18" i="1"/>
  <c r="AT18" i="1" s="1"/>
  <c r="AM18" i="1"/>
  <c r="AX18" i="1" s="1"/>
  <c r="AI20" i="1"/>
  <c r="AT20" i="1" s="1"/>
  <c r="AM20" i="1"/>
  <c r="AX20" i="1" s="1"/>
  <c r="AI21" i="1"/>
  <c r="AT21" i="1" s="1"/>
  <c r="AM21" i="1"/>
  <c r="AX21" i="1" s="1"/>
  <c r="AI22" i="1"/>
  <c r="AT22" i="1" s="1"/>
  <c r="AM22" i="1"/>
  <c r="AX22" i="1" s="1"/>
  <c r="AI23" i="1"/>
  <c r="AT23" i="1" s="1"/>
  <c r="AM23" i="1"/>
  <c r="AX23" i="1" s="1"/>
  <c r="AI24" i="1"/>
  <c r="AT24" i="1" s="1"/>
  <c r="AM24" i="1"/>
  <c r="AX24" i="1" s="1"/>
  <c r="AJ18" i="1"/>
  <c r="AU18" i="1" s="1"/>
  <c r="AJ20" i="1"/>
  <c r="AU20" i="1" s="1"/>
  <c r="AJ21" i="1"/>
  <c r="AU21" i="1" s="1"/>
  <c r="AJ22" i="1"/>
  <c r="AU22" i="1" s="1"/>
  <c r="AJ23" i="1"/>
  <c r="AU23" i="1" s="1"/>
  <c r="AJ24" i="1"/>
  <c r="AU24" i="1" s="1"/>
  <c r="AG16" i="1"/>
  <c r="AR16" i="1" s="1"/>
  <c r="AK16" i="1"/>
  <c r="AV16" i="1" s="1"/>
  <c r="AG17" i="1"/>
  <c r="AR17" i="1" s="1"/>
  <c r="AK17" i="1"/>
  <c r="AV17" i="1" s="1"/>
  <c r="AG18" i="1"/>
  <c r="AR18" i="1" s="1"/>
  <c r="AK18" i="1"/>
  <c r="AV18" i="1" s="1"/>
  <c r="AG20" i="1"/>
  <c r="AR20" i="1" s="1"/>
  <c r="AK20" i="1"/>
  <c r="AV20" i="1" s="1"/>
  <c r="AG21" i="1"/>
  <c r="AR21" i="1" s="1"/>
  <c r="AK21" i="1"/>
  <c r="AV21" i="1" s="1"/>
  <c r="AG22" i="1"/>
  <c r="AR22" i="1" s="1"/>
  <c r="AK22" i="1"/>
  <c r="AV22" i="1" s="1"/>
  <c r="AG23" i="1"/>
  <c r="AR23" i="1" s="1"/>
  <c r="AK23" i="1"/>
  <c r="AV23" i="1" s="1"/>
  <c r="AG24" i="1"/>
  <c r="AR24" i="1" s="1"/>
  <c r="AK24" i="1"/>
  <c r="AV24" i="1" s="1"/>
  <c r="AG11" i="1"/>
  <c r="AR11" i="1" s="1"/>
  <c r="AI6" i="1"/>
  <c r="AT6" i="1" s="1"/>
  <c r="AP6" i="1"/>
  <c r="BA6" i="1" s="1"/>
  <c r="AO6" i="1"/>
  <c r="AZ6" i="1" s="1"/>
  <c r="U5" i="1"/>
  <c r="U6" i="1"/>
  <c r="AM6" i="1"/>
  <c r="AX6" i="1" s="1"/>
  <c r="AM7" i="1"/>
  <c r="AX7" i="1" s="1"/>
  <c r="AL6" i="1"/>
  <c r="AW6" i="1" s="1"/>
  <c r="U7" i="1"/>
  <c r="AJ6" i="1"/>
  <c r="AU6" i="1" s="1"/>
  <c r="AN6" i="1"/>
  <c r="AY6" i="1" s="1"/>
  <c r="AJ7" i="1"/>
  <c r="AU7" i="1" s="1"/>
  <c r="AN7" i="1"/>
  <c r="AY7" i="1" s="1"/>
  <c r="AL7" i="1"/>
  <c r="AW7" i="1" s="1"/>
  <c r="AG5" i="1"/>
  <c r="AR5" i="1" s="1"/>
  <c r="AG6" i="1"/>
  <c r="AR6" i="1" s="1"/>
  <c r="AK6" i="1"/>
  <c r="AV6" i="1" s="1"/>
  <c r="AG7" i="1"/>
  <c r="AR7" i="1" s="1"/>
  <c r="AK7" i="1"/>
  <c r="AV7" i="1" s="1"/>
  <c r="U66" i="1"/>
  <c r="U65" i="1"/>
  <c r="AG65" i="1"/>
  <c r="AR65" i="1" s="1"/>
  <c r="AK53" i="1" l="1"/>
  <c r="AV53" i="1" s="1"/>
  <c r="AK79" i="1"/>
  <c r="AV79" i="1" s="1"/>
  <c r="AL70" i="1"/>
  <c r="AW70" i="1" s="1"/>
  <c r="AK33" i="1"/>
  <c r="AV33" i="1" s="1"/>
  <c r="AJ13" i="1"/>
  <c r="AU13" i="1" s="1"/>
  <c r="AM81" i="1"/>
  <c r="AX81" i="1" s="1"/>
  <c r="AL53" i="1"/>
  <c r="AJ52" i="1"/>
  <c r="AU52" i="1" s="1"/>
  <c r="AM35" i="1"/>
  <c r="AX35" i="1" s="1"/>
  <c r="AK14" i="1"/>
  <c r="AL79" i="1"/>
  <c r="AW79" i="1" s="1"/>
  <c r="AL54" i="1"/>
  <c r="AW54" i="1" s="1"/>
  <c r="AH11" i="1"/>
  <c r="AS11" i="1" s="1"/>
  <c r="AI78" i="1"/>
  <c r="AJ78" i="1" s="1"/>
  <c r="AU78" i="1" s="1"/>
  <c r="AK67" i="1"/>
  <c r="AL67" i="1" s="1"/>
  <c r="AW67" i="1" s="1"/>
  <c r="AH34" i="1"/>
  <c r="AS34" i="1" s="1"/>
  <c r="AI34" i="1"/>
  <c r="AT34" i="1" s="1"/>
  <c r="AQ101" i="1"/>
  <c r="AQ86" i="1"/>
  <c r="AQ74" i="1"/>
  <c r="AQ72" i="1"/>
  <c r="AQ25" i="1"/>
  <c r="Q19" i="1" s="1"/>
  <c r="AQ100" i="1"/>
  <c r="AQ99" i="1"/>
  <c r="AQ87" i="1"/>
  <c r="Q87" i="1" s="1"/>
  <c r="AQ85" i="1"/>
  <c r="AQ73" i="1"/>
  <c r="AQ59" i="1"/>
  <c r="AQ58" i="1"/>
  <c r="AQ47" i="1"/>
  <c r="Q47" i="1" s="1"/>
  <c r="AQ26" i="1"/>
  <c r="AQ43" i="1"/>
  <c r="Q46" i="1" s="1"/>
  <c r="AQ42" i="1"/>
  <c r="Q45" i="1" s="1"/>
  <c r="AQ41" i="1"/>
  <c r="AH93" i="1"/>
  <c r="AI94" i="1"/>
  <c r="AT94" i="1" s="1"/>
  <c r="AL82" i="1"/>
  <c r="AJ80" i="1"/>
  <c r="AU80" i="1" s="1"/>
  <c r="AM69" i="1"/>
  <c r="AX69" i="1" s="1"/>
  <c r="AN69" i="1"/>
  <c r="AY69" i="1" s="1"/>
  <c r="AH66" i="1"/>
  <c r="AS66" i="1" s="1"/>
  <c r="AJ12" i="1"/>
  <c r="AU12" i="1" s="1"/>
  <c r="AQ84" i="1"/>
  <c r="AN81" i="1"/>
  <c r="AY81" i="1" s="1"/>
  <c r="AQ71" i="1"/>
  <c r="AU69" i="1"/>
  <c r="AQ97" i="1"/>
  <c r="AL68" i="1"/>
  <c r="AW68" i="1" s="1"/>
  <c r="AQ7" i="1"/>
  <c r="AQ39" i="1"/>
  <c r="AQ37" i="1"/>
  <c r="AH32" i="1"/>
  <c r="AS32" i="1" s="1"/>
  <c r="AQ18" i="1"/>
  <c r="AQ23" i="1"/>
  <c r="AQ21" i="1"/>
  <c r="AQ16" i="1"/>
  <c r="AQ95" i="1"/>
  <c r="AQ98" i="1"/>
  <c r="AQ96" i="1"/>
  <c r="AQ88" i="1"/>
  <c r="AQ83" i="1"/>
  <c r="AQ107" i="1"/>
  <c r="Q107" i="1" s="1"/>
  <c r="AJ51" i="1"/>
  <c r="AU51" i="1" s="1"/>
  <c r="AQ57" i="1"/>
  <c r="AQ55" i="1"/>
  <c r="AQ60" i="1"/>
  <c r="AQ56" i="1"/>
  <c r="AN35" i="1"/>
  <c r="AY35" i="1" s="1"/>
  <c r="AQ40" i="1"/>
  <c r="AQ38" i="1"/>
  <c r="AQ36" i="1"/>
  <c r="AQ24" i="1"/>
  <c r="AQ22" i="1"/>
  <c r="AQ20" i="1"/>
  <c r="AQ17" i="1"/>
  <c r="Q17" i="1" s="1"/>
  <c r="AQ15" i="1"/>
  <c r="AM68" i="1"/>
  <c r="AH5" i="1"/>
  <c r="AQ6" i="1"/>
  <c r="AH65" i="1"/>
  <c r="AS65" i="1" s="1"/>
  <c r="A56" i="1"/>
  <c r="S56" i="1"/>
  <c r="S51" i="1"/>
  <c r="S60" i="1"/>
  <c r="S54" i="1"/>
  <c r="S53" i="1"/>
  <c r="S52" i="1"/>
  <c r="S59" i="1"/>
  <c r="T56" i="1"/>
  <c r="T51" i="1"/>
  <c r="T59" i="1"/>
  <c r="R56" i="1"/>
  <c r="R51" i="1"/>
  <c r="R59" i="1"/>
  <c r="A57" i="1"/>
  <c r="T107" i="1"/>
  <c r="T101" i="1"/>
  <c r="T96" i="1"/>
  <c r="T99" i="1"/>
  <c r="T94" i="1"/>
  <c r="T93" i="1"/>
  <c r="T100" i="1"/>
  <c r="T86" i="1"/>
  <c r="T84" i="1"/>
  <c r="T82" i="1"/>
  <c r="T81" i="1"/>
  <c r="T78" i="1"/>
  <c r="T79" i="1"/>
  <c r="T83" i="1"/>
  <c r="T66" i="1"/>
  <c r="T68" i="1"/>
  <c r="T71" i="1"/>
  <c r="T70" i="1"/>
  <c r="T67" i="1"/>
  <c r="T65" i="1"/>
  <c r="T74" i="1"/>
  <c r="T54" i="1"/>
  <c r="T60" i="1"/>
  <c r="T53" i="1"/>
  <c r="T52" i="1"/>
  <c r="T43" i="1"/>
  <c r="T21" i="1"/>
  <c r="T25" i="1"/>
  <c r="T12" i="1"/>
  <c r="T26" i="1"/>
  <c r="T23" i="1"/>
  <c r="T24" i="1"/>
  <c r="T16" i="1"/>
  <c r="T22" i="1"/>
  <c r="T18" i="1"/>
  <c r="T15" i="1"/>
  <c r="T14" i="1"/>
  <c r="T11" i="1"/>
  <c r="T20" i="1"/>
  <c r="T5" i="1"/>
  <c r="T7" i="1"/>
  <c r="T6" i="1"/>
  <c r="AM79" i="1" l="1"/>
  <c r="AX79" i="1" s="1"/>
  <c r="AL33" i="1"/>
  <c r="AW33" i="1" s="1"/>
  <c r="AM70" i="1"/>
  <c r="AM33" i="1"/>
  <c r="AK13" i="1"/>
  <c r="AI11" i="1"/>
  <c r="AT11" i="1" s="1"/>
  <c r="AW53" i="1"/>
  <c r="AM53" i="1"/>
  <c r="AN53" i="1" s="1"/>
  <c r="AY53" i="1" s="1"/>
  <c r="AK52" i="1"/>
  <c r="AO35" i="1"/>
  <c r="AZ35" i="1" s="1"/>
  <c r="Q73" i="1"/>
  <c r="AL14" i="1"/>
  <c r="AV14" i="1"/>
  <c r="AM54" i="1"/>
  <c r="AK78" i="1"/>
  <c r="AV78" i="1" s="1"/>
  <c r="AT78" i="1"/>
  <c r="Q58" i="1"/>
  <c r="AV67" i="1"/>
  <c r="AM67" i="1"/>
  <c r="AX67" i="1" s="1"/>
  <c r="Q27" i="1"/>
  <c r="Q28" i="1"/>
  <c r="Q88" i="1"/>
  <c r="AJ34" i="1"/>
  <c r="Q85" i="1"/>
  <c r="Q89" i="1"/>
  <c r="Q40" i="1"/>
  <c r="Q41" i="1"/>
  <c r="Q98" i="1"/>
  <c r="Q103" i="1"/>
  <c r="Q57" i="1"/>
  <c r="Q36" i="1"/>
  <c r="Q38" i="1"/>
  <c r="Q99" i="1"/>
  <c r="Q97" i="1"/>
  <c r="Q72" i="1"/>
  <c r="Q55" i="1"/>
  <c r="Q60" i="1"/>
  <c r="Q59" i="1"/>
  <c r="Q22" i="1"/>
  <c r="Q23" i="1"/>
  <c r="Q15" i="1"/>
  <c r="Q84" i="1"/>
  <c r="AK80" i="1"/>
  <c r="AV80" i="1" s="1"/>
  <c r="AJ94" i="1"/>
  <c r="AU94" i="1" s="1"/>
  <c r="AS93" i="1"/>
  <c r="AI93" i="1"/>
  <c r="Q39" i="1"/>
  <c r="AW82" i="1"/>
  <c r="AM82" i="1"/>
  <c r="AO69" i="1"/>
  <c r="AI66" i="1"/>
  <c r="AT66" i="1" s="1"/>
  <c r="Q24" i="1"/>
  <c r="Q7" i="1"/>
  <c r="Q16" i="1"/>
  <c r="Q56" i="1"/>
  <c r="AK12" i="1"/>
  <c r="AL12" i="1" s="1"/>
  <c r="AW12" i="1" s="1"/>
  <c r="Q101" i="1"/>
  <c r="AO81" i="1"/>
  <c r="AN79" i="1"/>
  <c r="AI65" i="1"/>
  <c r="AT65" i="1" s="1"/>
  <c r="AN68" i="1"/>
  <c r="AY68" i="1" s="1"/>
  <c r="AI32" i="1"/>
  <c r="AK51" i="1"/>
  <c r="AL51" i="1" s="1"/>
  <c r="AW51" i="1" s="1"/>
  <c r="AX68" i="1"/>
  <c r="AS5" i="1"/>
  <c r="AJ5" i="1"/>
  <c r="R81" i="1"/>
  <c r="AJ11" i="1" l="1"/>
  <c r="AP35" i="1"/>
  <c r="BA35" i="1" s="1"/>
  <c r="AQ35" i="1" s="1"/>
  <c r="Q35" i="1" s="1"/>
  <c r="AN33" i="1"/>
  <c r="AY33" i="1" s="1"/>
  <c r="AX70" i="1"/>
  <c r="AN70" i="1"/>
  <c r="AX33" i="1"/>
  <c r="AO33" i="1"/>
  <c r="AZ33" i="1" s="1"/>
  <c r="AV13" i="1"/>
  <c r="AL13" i="1"/>
  <c r="AX53" i="1"/>
  <c r="AO53" i="1"/>
  <c r="AZ53" i="1" s="1"/>
  <c r="AV52" i="1"/>
  <c r="AL52" i="1"/>
  <c r="AW52" i="1" s="1"/>
  <c r="AW14" i="1"/>
  <c r="AM14" i="1"/>
  <c r="AX54" i="1"/>
  <c r="AN54" i="1"/>
  <c r="AY54" i="1" s="1"/>
  <c r="AL78" i="1"/>
  <c r="AM78" i="1" s="1"/>
  <c r="AX78" i="1" s="1"/>
  <c r="AN67" i="1"/>
  <c r="AY67" i="1" s="1"/>
  <c r="AO67" i="1"/>
  <c r="AZ67" i="1" s="1"/>
  <c r="AU34" i="1"/>
  <c r="AK34" i="1"/>
  <c r="AV34" i="1" s="1"/>
  <c r="Q44" i="1"/>
  <c r="AK94" i="1"/>
  <c r="AV94" i="1" s="1"/>
  <c r="AJ66" i="1"/>
  <c r="AU66" i="1" s="1"/>
  <c r="AL80" i="1"/>
  <c r="AW80" i="1" s="1"/>
  <c r="AT93" i="1"/>
  <c r="AJ93" i="1"/>
  <c r="AL94" i="1"/>
  <c r="AM80" i="1"/>
  <c r="AX80" i="1" s="1"/>
  <c r="AK66" i="1"/>
  <c r="AV66" i="1" s="1"/>
  <c r="AX82" i="1"/>
  <c r="AN82" i="1"/>
  <c r="AZ69" i="1"/>
  <c r="AP69" i="1"/>
  <c r="BA69" i="1" s="1"/>
  <c r="AO68" i="1"/>
  <c r="AZ68" i="1" s="1"/>
  <c r="Q37" i="1"/>
  <c r="AJ65" i="1"/>
  <c r="AU65" i="1" s="1"/>
  <c r="AV12" i="1"/>
  <c r="AM12" i="1"/>
  <c r="AZ81" i="1"/>
  <c r="AP81" i="1"/>
  <c r="BA81" i="1" s="1"/>
  <c r="AY79" i="1"/>
  <c r="AO79" i="1"/>
  <c r="AZ79" i="1" s="1"/>
  <c r="Q42" i="1"/>
  <c r="AP68" i="1"/>
  <c r="BA68" i="1" s="1"/>
  <c r="AT32" i="1"/>
  <c r="AJ32" i="1"/>
  <c r="AM51" i="1"/>
  <c r="AX51" i="1" s="1"/>
  <c r="AV51" i="1"/>
  <c r="AU11" i="1"/>
  <c r="AK11" i="1"/>
  <c r="AV11" i="1" s="1"/>
  <c r="AU5" i="1"/>
  <c r="AK5" i="1"/>
  <c r="R23" i="1"/>
  <c r="S23" i="1"/>
  <c r="AY70" i="1" l="1"/>
  <c r="AO70" i="1"/>
  <c r="AM52" i="1"/>
  <c r="AX52" i="1" s="1"/>
  <c r="AP33" i="1"/>
  <c r="BA33" i="1" s="1"/>
  <c r="AQ33" i="1" s="1"/>
  <c r="AW13" i="1"/>
  <c r="AM13" i="1"/>
  <c r="AX13" i="1" s="1"/>
  <c r="AP53" i="1"/>
  <c r="BA53" i="1" s="1"/>
  <c r="AQ53" i="1" s="1"/>
  <c r="Q53" i="1" s="1"/>
  <c r="AX14" i="1"/>
  <c r="AN14" i="1"/>
  <c r="AO54" i="1"/>
  <c r="AZ54" i="1" s="1"/>
  <c r="AN78" i="1"/>
  <c r="AO78" i="1" s="1"/>
  <c r="AZ78" i="1" s="1"/>
  <c r="AW78" i="1"/>
  <c r="AP67" i="1"/>
  <c r="BA67" i="1" s="1"/>
  <c r="AQ67" i="1" s="1"/>
  <c r="AL66" i="1"/>
  <c r="AW66" i="1" s="1"/>
  <c r="AL34" i="1"/>
  <c r="AM34" i="1" s="1"/>
  <c r="AX34" i="1" s="1"/>
  <c r="AQ68" i="1"/>
  <c r="AK65" i="1"/>
  <c r="AV65" i="1" s="1"/>
  <c r="AU93" i="1"/>
  <c r="AK93" i="1"/>
  <c r="AW94" i="1"/>
  <c r="AM94" i="1"/>
  <c r="AN94" i="1" s="1"/>
  <c r="AY94" i="1" s="1"/>
  <c r="AN80" i="1"/>
  <c r="AY82" i="1"/>
  <c r="AO82" i="1"/>
  <c r="AQ69" i="1"/>
  <c r="AX12" i="1"/>
  <c r="AN12" i="1"/>
  <c r="AY12" i="1" s="1"/>
  <c r="AQ81" i="1"/>
  <c r="AP79" i="1"/>
  <c r="BA79" i="1" s="1"/>
  <c r="AQ79" i="1" s="1"/>
  <c r="AM66" i="1"/>
  <c r="AU32" i="1"/>
  <c r="AK32" i="1"/>
  <c r="AL32" i="1" s="1"/>
  <c r="AW32" i="1" s="1"/>
  <c r="AN51" i="1"/>
  <c r="AY51" i="1" s="1"/>
  <c r="AL11" i="1"/>
  <c r="AV5" i="1"/>
  <c r="AL5" i="1"/>
  <c r="AW5" i="1" s="1"/>
  <c r="AZ70" i="1" l="1"/>
  <c r="AP70" i="1"/>
  <c r="BA70" i="1" s="1"/>
  <c r="AN52" i="1"/>
  <c r="AN13" i="1"/>
  <c r="AY14" i="1"/>
  <c r="AO14" i="1"/>
  <c r="AZ14" i="1" s="1"/>
  <c r="AP78" i="1"/>
  <c r="BA78" i="1" s="1"/>
  <c r="AP54" i="1"/>
  <c r="BA54" i="1" s="1"/>
  <c r="AQ54" i="1" s="1"/>
  <c r="Q54" i="1" s="1"/>
  <c r="AY78" i="1"/>
  <c r="AL65" i="1"/>
  <c r="AW65" i="1" s="1"/>
  <c r="AW34" i="1"/>
  <c r="AN34" i="1"/>
  <c r="AY34" i="1" s="1"/>
  <c r="Q68" i="1"/>
  <c r="Q69" i="1"/>
  <c r="Q71" i="1"/>
  <c r="Q74" i="1"/>
  <c r="AV93" i="1"/>
  <c r="AL93" i="1"/>
  <c r="AX94" i="1"/>
  <c r="AO94" i="1"/>
  <c r="AZ94" i="1" s="1"/>
  <c r="AY80" i="1"/>
  <c r="AO80" i="1"/>
  <c r="AZ80" i="1" s="1"/>
  <c r="AZ82" i="1"/>
  <c r="AP82" i="1"/>
  <c r="BA82" i="1" s="1"/>
  <c r="AO51" i="1"/>
  <c r="AZ51" i="1" s="1"/>
  <c r="AO12" i="1"/>
  <c r="AZ12" i="1" s="1"/>
  <c r="AX66" i="1"/>
  <c r="AN66" i="1"/>
  <c r="AV32" i="1"/>
  <c r="AM32" i="1"/>
  <c r="AX32" i="1" s="1"/>
  <c r="AP51" i="1"/>
  <c r="BA51" i="1" s="1"/>
  <c r="AW11" i="1"/>
  <c r="AM11" i="1"/>
  <c r="AX11" i="1" s="1"/>
  <c r="AM5" i="1"/>
  <c r="AQ70" i="1" l="1"/>
  <c r="Q70" i="1" s="1"/>
  <c r="AY52" i="1"/>
  <c r="AO52" i="1"/>
  <c r="AY13" i="1"/>
  <c r="AO13" i="1"/>
  <c r="AM65" i="1"/>
  <c r="AX65" i="1" s="1"/>
  <c r="AQ78" i="1"/>
  <c r="Q78" i="1" s="1"/>
  <c r="AP14" i="1"/>
  <c r="BA14" i="1" s="1"/>
  <c r="AQ14" i="1" s="1"/>
  <c r="Q14" i="1" s="1"/>
  <c r="AQ51" i="1"/>
  <c r="Q51" i="1" s="1"/>
  <c r="AN11" i="1"/>
  <c r="AY11" i="1" s="1"/>
  <c r="AO34" i="1"/>
  <c r="AZ34" i="1" s="1"/>
  <c r="Q21" i="1"/>
  <c r="AW93" i="1"/>
  <c r="AM93" i="1"/>
  <c r="AP94" i="1"/>
  <c r="BA94" i="1" s="1"/>
  <c r="AQ94" i="1" s="1"/>
  <c r="Q94" i="1" s="1"/>
  <c r="AP80" i="1"/>
  <c r="BA80" i="1" s="1"/>
  <c r="AQ80" i="1" s="1"/>
  <c r="AQ82" i="1"/>
  <c r="AN65" i="1"/>
  <c r="AY65" i="1" s="1"/>
  <c r="AP12" i="1"/>
  <c r="BA12" i="1" s="1"/>
  <c r="AQ12" i="1" s="1"/>
  <c r="Q12" i="1" s="1"/>
  <c r="AY66" i="1"/>
  <c r="AO66" i="1"/>
  <c r="AZ66" i="1" s="1"/>
  <c r="AN32" i="1"/>
  <c r="AY32" i="1" s="1"/>
  <c r="AO11" i="1"/>
  <c r="AX5" i="1"/>
  <c r="AN5" i="1"/>
  <c r="AY5" i="1" s="1"/>
  <c r="AZ52" i="1" l="1"/>
  <c r="AP52" i="1"/>
  <c r="BA52" i="1" s="1"/>
  <c r="AQ52" i="1" s="1"/>
  <c r="Q52" i="1" s="1"/>
  <c r="AZ13" i="1"/>
  <c r="AP13" i="1"/>
  <c r="BA13" i="1" s="1"/>
  <c r="AQ13" i="1" s="1"/>
  <c r="Q13" i="1" s="1"/>
  <c r="AP34" i="1"/>
  <c r="BA34" i="1" s="1"/>
  <c r="AQ34" i="1" s="1"/>
  <c r="Q81" i="1"/>
  <c r="Q80" i="1"/>
  <c r="Q79" i="1"/>
  <c r="Q82" i="1"/>
  <c r="Q86" i="1"/>
  <c r="Q83" i="1"/>
  <c r="Q26" i="1"/>
  <c r="Q18" i="1"/>
  <c r="AO65" i="1"/>
  <c r="AZ65" i="1" s="1"/>
  <c r="AX93" i="1"/>
  <c r="AN93" i="1"/>
  <c r="AP66" i="1"/>
  <c r="BA66" i="1" s="1"/>
  <c r="AQ66" i="1" s="1"/>
  <c r="AO32" i="1"/>
  <c r="AZ32" i="1" s="1"/>
  <c r="AZ11" i="1"/>
  <c r="AP11" i="1"/>
  <c r="BA11" i="1" s="1"/>
  <c r="AO5" i="1"/>
  <c r="AZ5" i="1" s="1"/>
  <c r="AP5" i="1"/>
  <c r="BA5" i="1" s="1"/>
  <c r="A23" i="1"/>
  <c r="AP65" i="1" l="1"/>
  <c r="BA65" i="1" s="1"/>
  <c r="AQ65" i="1" s="1"/>
  <c r="Q66" i="1" s="1"/>
  <c r="Q34" i="1"/>
  <c r="AY93" i="1"/>
  <c r="AO93" i="1"/>
  <c r="AZ93" i="1" s="1"/>
  <c r="AQ11" i="1"/>
  <c r="Q100" i="1"/>
  <c r="Q67" i="1"/>
  <c r="AQ5" i="1"/>
  <c r="AP32" i="1"/>
  <c r="BA32" i="1" s="1"/>
  <c r="AQ32" i="1" s="1"/>
  <c r="Q32" i="1" s="1"/>
  <c r="Q20" i="1"/>
  <c r="R20" i="1"/>
  <c r="S20" i="1"/>
  <c r="R25" i="1"/>
  <c r="S25" i="1"/>
  <c r="A22" i="1"/>
  <c r="Q65" i="1" l="1"/>
  <c r="Q6" i="1"/>
  <c r="Q5" i="1"/>
  <c r="Q43" i="1"/>
  <c r="Q33" i="1"/>
  <c r="Q11" i="1"/>
  <c r="Q25" i="1"/>
  <c r="AP93" i="1"/>
  <c r="BA93" i="1" s="1"/>
  <c r="AQ93" i="1" s="1"/>
  <c r="Q95" i="1" s="1"/>
  <c r="R12" i="1"/>
  <c r="S12" i="1"/>
  <c r="A21" i="1"/>
  <c r="Q93" i="1" l="1"/>
  <c r="Q96" i="1"/>
  <c r="S24" i="1"/>
  <c r="R24" i="1"/>
  <c r="S22" i="1"/>
  <c r="R22" i="1"/>
  <c r="R82" i="1"/>
  <c r="S5" i="1"/>
  <c r="R5" i="1"/>
  <c r="S6" i="1"/>
  <c r="R6" i="1"/>
  <c r="S66" i="1"/>
  <c r="R66" i="1"/>
  <c r="P9" i="1" l="1"/>
  <c r="O9" i="1"/>
  <c r="N9" i="1"/>
  <c r="M9" i="1"/>
  <c r="L9" i="1"/>
  <c r="K9" i="1"/>
  <c r="J9" i="1"/>
  <c r="S107" i="1"/>
  <c r="R107" i="1"/>
  <c r="A107" i="1"/>
  <c r="A106" i="1"/>
  <c r="A105" i="1"/>
  <c r="R101" i="1"/>
  <c r="R96" i="1"/>
  <c r="A98" i="1"/>
  <c r="R93" i="1"/>
  <c r="A97" i="1"/>
  <c r="R99" i="1"/>
  <c r="A96" i="1"/>
  <c r="A95" i="1"/>
  <c r="R100" i="1"/>
  <c r="A94" i="1"/>
  <c r="R94" i="1"/>
  <c r="A93" i="1"/>
  <c r="A92" i="1"/>
  <c r="A91" i="1"/>
  <c r="A88" i="1"/>
  <c r="A84" i="1"/>
  <c r="R84" i="1"/>
  <c r="A83" i="1"/>
  <c r="R78" i="1"/>
  <c r="A82" i="1"/>
  <c r="A81" i="1"/>
  <c r="R86" i="1"/>
  <c r="A80" i="1"/>
  <c r="R79" i="1"/>
  <c r="A79" i="1"/>
  <c r="R83" i="1"/>
  <c r="A78" i="1"/>
  <c r="A77" i="1"/>
  <c r="A76" i="1"/>
  <c r="S71" i="1"/>
  <c r="R71" i="1"/>
  <c r="A71" i="1"/>
  <c r="S68" i="1"/>
  <c r="R68" i="1"/>
  <c r="A70" i="1"/>
  <c r="A69" i="1"/>
  <c r="S70" i="1"/>
  <c r="R70" i="1"/>
  <c r="A68" i="1"/>
  <c r="S67" i="1"/>
  <c r="R67" i="1"/>
  <c r="A67" i="1"/>
  <c r="S65" i="1"/>
  <c r="R65" i="1"/>
  <c r="A66" i="1"/>
  <c r="S74" i="1"/>
  <c r="R74" i="1"/>
  <c r="A65" i="1"/>
  <c r="A64" i="1"/>
  <c r="A63" i="1"/>
  <c r="R54" i="1"/>
  <c r="A55" i="1"/>
  <c r="R52" i="1"/>
  <c r="A54" i="1"/>
  <c r="R53" i="1"/>
  <c r="A53" i="1"/>
  <c r="A52" i="1"/>
  <c r="R60" i="1"/>
  <c r="A51" i="1"/>
  <c r="A50" i="1"/>
  <c r="A49" i="1"/>
  <c r="S43" i="1"/>
  <c r="R43" i="1"/>
  <c r="A33" i="1"/>
  <c r="A31" i="1"/>
  <c r="S15" i="1"/>
  <c r="R15" i="1"/>
  <c r="S18" i="1"/>
  <c r="R18" i="1"/>
  <c r="A24" i="1"/>
  <c r="S16" i="1"/>
  <c r="R16" i="1"/>
  <c r="A20" i="1"/>
  <c r="A18" i="1"/>
  <c r="A17" i="1"/>
  <c r="S21" i="1"/>
  <c r="R21" i="1"/>
  <c r="A16" i="1"/>
  <c r="S26" i="1"/>
  <c r="R26" i="1"/>
  <c r="A15" i="1"/>
  <c r="A14" i="1"/>
  <c r="A13" i="1"/>
  <c r="S14" i="1"/>
  <c r="R14" i="1"/>
  <c r="A12" i="1"/>
  <c r="S11" i="1"/>
  <c r="R11" i="1"/>
  <c r="A11" i="1"/>
  <c r="A9" i="1"/>
  <c r="S7" i="1"/>
  <c r="R7" i="1"/>
  <c r="A7" i="1"/>
  <c r="A5" i="1"/>
</calcChain>
</file>

<file path=xl/sharedStrings.xml><?xml version="1.0" encoding="utf-8"?>
<sst xmlns="http://schemas.openxmlformats.org/spreadsheetml/2006/main" count="1100" uniqueCount="278">
  <si>
    <t>BEGINNER</t>
  </si>
  <si>
    <t>BF</t>
  </si>
  <si>
    <t>GL</t>
  </si>
  <si>
    <t>MI</t>
  </si>
  <si>
    <t>ME</t>
  </si>
  <si>
    <t>ES</t>
  </si>
  <si>
    <t>MM</t>
  </si>
  <si>
    <t>Best 8</t>
  </si>
  <si>
    <t># of Events Ridden</t>
  </si>
  <si>
    <t>Total</t>
  </si>
  <si>
    <t>Last Name</t>
  </si>
  <si>
    <t>First Name</t>
  </si>
  <si>
    <t>Club</t>
  </si>
  <si>
    <t>NOVICE</t>
  </si>
  <si>
    <t>INTERMEDIATE</t>
  </si>
  <si>
    <t>SENIOR</t>
  </si>
  <si>
    <t>SPORTSMAN</t>
  </si>
  <si>
    <t>ADVANCED</t>
  </si>
  <si>
    <t>EXPERT</t>
  </si>
  <si>
    <t>YOUTH</t>
  </si>
  <si>
    <t>Workers</t>
  </si>
  <si>
    <t>Metro</t>
  </si>
  <si>
    <t>Hadden</t>
  </si>
  <si>
    <t>Ross</t>
  </si>
  <si>
    <t>East Side</t>
  </si>
  <si>
    <t>Ryan</t>
  </si>
  <si>
    <t>Great Lakes</t>
  </si>
  <si>
    <t>Michiana</t>
  </si>
  <si>
    <t>Steve</t>
  </si>
  <si>
    <t>Knepp</t>
  </si>
  <si>
    <t>Kerr</t>
  </si>
  <si>
    <t>Mike</t>
  </si>
  <si>
    <t>Mast</t>
  </si>
  <si>
    <t>Connor</t>
  </si>
  <si>
    <t>Alwine</t>
  </si>
  <si>
    <t>Scott</t>
  </si>
  <si>
    <t>Mason</t>
  </si>
  <si>
    <t>Wehner</t>
  </si>
  <si>
    <t>Cory</t>
  </si>
  <si>
    <t>Capistrant</t>
  </si>
  <si>
    <t>Lester</t>
  </si>
  <si>
    <t>Aherne</t>
  </si>
  <si>
    <t>Brian</t>
  </si>
  <si>
    <t>Juif</t>
  </si>
  <si>
    <t>Travis</t>
  </si>
  <si>
    <t>Bonkoski</t>
  </si>
  <si>
    <t>Phil</t>
  </si>
  <si>
    <t>Ronald (Lee)</t>
  </si>
  <si>
    <t>Arndt</t>
  </si>
  <si>
    <t>Martin</t>
  </si>
  <si>
    <t>Tope</t>
  </si>
  <si>
    <t>Fischmeister</t>
  </si>
  <si>
    <t>Jim</t>
  </si>
  <si>
    <t>Howard</t>
  </si>
  <si>
    <t>DNF</t>
  </si>
  <si>
    <t>Smith</t>
  </si>
  <si>
    <t>Doug</t>
  </si>
  <si>
    <t>Bent Fenders</t>
  </si>
  <si>
    <t>Bach</t>
  </si>
  <si>
    <t>Simon</t>
  </si>
  <si>
    <t>Tudethout</t>
  </si>
  <si>
    <t>Marc</t>
  </si>
  <si>
    <t>Jason</t>
  </si>
  <si>
    <t>Joseph</t>
  </si>
  <si>
    <t>LaBelle</t>
  </si>
  <si>
    <t>Kip</t>
  </si>
  <si>
    <t>Oriol</t>
  </si>
  <si>
    <t>Biff Knapp</t>
  </si>
  <si>
    <t>Kip Labelle</t>
  </si>
  <si>
    <t>Jeff Pollack</t>
  </si>
  <si>
    <t>Doug Smith</t>
  </si>
  <si>
    <t>Don Tudethout</t>
  </si>
  <si>
    <t>Martin Meida</t>
  </si>
  <si>
    <t>Juan Canellas</t>
  </si>
  <si>
    <t>Mark Decker</t>
  </si>
  <si>
    <t>Randy Arndt</t>
  </si>
  <si>
    <t>Jim Barnes</t>
  </si>
  <si>
    <t>Matt Bushore</t>
  </si>
  <si>
    <t>Sebastian Beane</t>
  </si>
  <si>
    <t>Steven Beane</t>
  </si>
  <si>
    <t>Phil Bonkoski</t>
  </si>
  <si>
    <t>Steve Hansen</t>
  </si>
  <si>
    <t>Tony Hilla</t>
  </si>
  <si>
    <t>Brad Howard</t>
  </si>
  <si>
    <t>Ryan Howard</t>
  </si>
  <si>
    <t>Dennis Kessler</t>
  </si>
  <si>
    <t>Mark Robinson</t>
  </si>
  <si>
    <t>Sam Schwarck</t>
  </si>
  <si>
    <t>Brown</t>
  </si>
  <si>
    <t>David</t>
  </si>
  <si>
    <t>David Brown</t>
  </si>
  <si>
    <t>NC</t>
  </si>
  <si>
    <t>Julie Morgan</t>
  </si>
  <si>
    <t>Barnes</t>
  </si>
  <si>
    <t>Hansen</t>
  </si>
  <si>
    <t>Bryan Bondeson</t>
  </si>
  <si>
    <t>Colby Bondeson</t>
  </si>
  <si>
    <t>Kristi Bondeson</t>
  </si>
  <si>
    <t>Evan Brandenburg</t>
  </si>
  <si>
    <t>Aaron Brandenburg</t>
  </si>
  <si>
    <t>Tom Brandenburg</t>
  </si>
  <si>
    <t>Eric McWhinney</t>
  </si>
  <si>
    <t>Wilhelm Krupke</t>
  </si>
  <si>
    <t>Canellas</t>
  </si>
  <si>
    <t>Brian Aherne</t>
  </si>
  <si>
    <t>Simon Bach</t>
  </si>
  <si>
    <t>Heidi Brenner</t>
  </si>
  <si>
    <t>Scott Brenner</t>
  </si>
  <si>
    <t>Austin DeBolt</t>
  </si>
  <si>
    <t>Jim Gawne</t>
  </si>
  <si>
    <t>Gary Grobbel</t>
  </si>
  <si>
    <t>Chuck Lester</t>
  </si>
  <si>
    <t xml:space="preserve">Bob Watson </t>
  </si>
  <si>
    <t>Kunio Watanabe</t>
  </si>
  <si>
    <t>Martin Kerr</t>
  </si>
  <si>
    <t>Devin Kerr</t>
  </si>
  <si>
    <t>Mike Kerr</t>
  </si>
  <si>
    <t>Jordan Kerr</t>
  </si>
  <si>
    <t>Don Lusk</t>
  </si>
  <si>
    <t>Ross Hadden</t>
  </si>
  <si>
    <t>Mark Becker</t>
  </si>
  <si>
    <t>Brent Bennett</t>
  </si>
  <si>
    <t>Keith Alexander</t>
  </si>
  <si>
    <t>Lester Mason</t>
  </si>
  <si>
    <t>Joseph Mason</t>
  </si>
  <si>
    <t>Jaycob Mason</t>
  </si>
  <si>
    <t>Jeremy Mason</t>
  </si>
  <si>
    <t>Jon  Mason</t>
  </si>
  <si>
    <t>Lex Bennett</t>
  </si>
  <si>
    <t>Lars Bennett</t>
  </si>
  <si>
    <t>Scott Alwine</t>
  </si>
  <si>
    <t>Lawrence Corbin</t>
  </si>
  <si>
    <t>Jim Fischmeister</t>
  </si>
  <si>
    <t>Jeff Gruntman</t>
  </si>
  <si>
    <t>Chase Guthrie</t>
  </si>
  <si>
    <t>Heath Heitman</t>
  </si>
  <si>
    <t>Paul Immoos</t>
  </si>
  <si>
    <t>Travis Juif</t>
  </si>
  <si>
    <t>Ernest Knepp</t>
  </si>
  <si>
    <t>Jason Knepp</t>
  </si>
  <si>
    <t>Connor Mast</t>
  </si>
  <si>
    <t>Adam Matthews</t>
  </si>
  <si>
    <t>Shawn McGinnis</t>
  </si>
  <si>
    <t>Stacy McGinnis</t>
  </si>
  <si>
    <t>John Olafson</t>
  </si>
  <si>
    <t>Isaac Perry</t>
  </si>
  <si>
    <t>Walker Perry</t>
  </si>
  <si>
    <t>Cory Sargent</t>
  </si>
  <si>
    <t>Andy Sprague</t>
  </si>
  <si>
    <t>Clifford Sprague</t>
  </si>
  <si>
    <t>Events Worked</t>
  </si>
  <si>
    <t>Scott Debolt</t>
  </si>
  <si>
    <t>Noonan</t>
  </si>
  <si>
    <t>Shane</t>
  </si>
  <si>
    <t>Ernest</t>
  </si>
  <si>
    <t>Broge</t>
  </si>
  <si>
    <t>Robert</t>
  </si>
  <si>
    <t>Oriol Canellas</t>
  </si>
  <si>
    <t>Tyler Ratliff</t>
  </si>
  <si>
    <t>Dave Albers</t>
  </si>
  <si>
    <t>MOTA Annual Points Listing 2022 Season</t>
  </si>
  <si>
    <t>James</t>
  </si>
  <si>
    <t>Eastside</t>
  </si>
  <si>
    <t>Sprague</t>
  </si>
  <si>
    <t>Clifford</t>
  </si>
  <si>
    <t>Carlson</t>
  </si>
  <si>
    <t>Jaden</t>
  </si>
  <si>
    <t>Gruntman</t>
  </si>
  <si>
    <t>Jeff</t>
  </si>
  <si>
    <t>Donald</t>
  </si>
  <si>
    <t>Alber</t>
  </si>
  <si>
    <t>Dave</t>
  </si>
  <si>
    <t>Kenneth</t>
  </si>
  <si>
    <t>Little</t>
  </si>
  <si>
    <t>Randal</t>
  </si>
  <si>
    <t>Jonathon</t>
  </si>
  <si>
    <t>Bradley</t>
  </si>
  <si>
    <t>Mid Michigan Vermontville 05 01 2022</t>
  </si>
  <si>
    <t>Mont Annis</t>
  </si>
  <si>
    <t>Scott Beattie</t>
  </si>
  <si>
    <t>Paul LaGrande</t>
  </si>
  <si>
    <t>Trenton Hufnagel</t>
  </si>
  <si>
    <t>Ron Golden</t>
  </si>
  <si>
    <t>W</t>
  </si>
  <si>
    <t>Bent Fenders 05/15/2022</t>
  </si>
  <si>
    <t>Mark Canellas</t>
  </si>
  <si>
    <t>Niko Vidal-Quadras</t>
  </si>
  <si>
    <t>Jaden Carlson</t>
  </si>
  <si>
    <t>William Resch</t>
  </si>
  <si>
    <t>Steve Little</t>
  </si>
  <si>
    <t>Knapp</t>
  </si>
  <si>
    <t>NR</t>
  </si>
  <si>
    <t>Beane</t>
  </si>
  <si>
    <t>Sebastian</t>
  </si>
  <si>
    <t>Brenner</t>
  </si>
  <si>
    <t>Heidi</t>
  </si>
  <si>
    <t>Annis</t>
  </si>
  <si>
    <t>Mont</t>
  </si>
  <si>
    <t>Mid-Michigan</t>
  </si>
  <si>
    <t>Bondeson</t>
  </si>
  <si>
    <t>Bryan</t>
  </si>
  <si>
    <t>Brandenburg</t>
  </si>
  <si>
    <t>Aaron</t>
  </si>
  <si>
    <t>Evan</t>
  </si>
  <si>
    <t>Golden</t>
  </si>
  <si>
    <t>Ron</t>
  </si>
  <si>
    <t>Hufnagel</t>
  </si>
  <si>
    <t>Trenton</t>
  </si>
  <si>
    <t>Jordan</t>
  </si>
  <si>
    <t>Sargent</t>
  </si>
  <si>
    <t>Bennet</t>
  </si>
  <si>
    <t>Ruark</t>
  </si>
  <si>
    <t>Nicholas</t>
  </si>
  <si>
    <t>SPT</t>
  </si>
  <si>
    <t>INT</t>
  </si>
  <si>
    <t>Steven</t>
  </si>
  <si>
    <t>Jaycomb</t>
  </si>
  <si>
    <t>NOV</t>
  </si>
  <si>
    <t>Bushore</t>
  </si>
  <si>
    <t>Matt</t>
  </si>
  <si>
    <t>Jeremy</t>
  </si>
  <si>
    <t>Gawne</t>
  </si>
  <si>
    <t>Dylan</t>
  </si>
  <si>
    <t>SR</t>
  </si>
  <si>
    <t>Vidal-Quadros</t>
  </si>
  <si>
    <t>Niko</t>
  </si>
  <si>
    <t>Michiana May 21, 2022</t>
  </si>
  <si>
    <t>Mark VanDiepenbos</t>
  </si>
  <si>
    <t>Shane Noonan</t>
  </si>
  <si>
    <t>Steve Smith</t>
  </si>
  <si>
    <t>Kenneth Sprague</t>
  </si>
  <si>
    <t>Cory Tope</t>
  </si>
  <si>
    <t>Duane Tope</t>
  </si>
  <si>
    <t>Thaddeus Waggoner</t>
  </si>
  <si>
    <t>Ronald (Lee) Wehner</t>
  </si>
  <si>
    <t>Steve Wehner</t>
  </si>
  <si>
    <t>Scott Wickens</t>
  </si>
  <si>
    <t>Michiana May 22, 2022</t>
  </si>
  <si>
    <t>Lex</t>
  </si>
  <si>
    <t>Tyler</t>
  </si>
  <si>
    <t>Ratliff</t>
  </si>
  <si>
    <t>McDowell</t>
  </si>
  <si>
    <t>Geraldine Broge</t>
  </si>
  <si>
    <t>Rob Broge</t>
  </si>
  <si>
    <t>Metamora Great Lakes 06/05/22</t>
  </si>
  <si>
    <t>Metro Whitmore Lake 06/26/22</t>
  </si>
  <si>
    <t>Whitmore</t>
  </si>
  <si>
    <t>Terry</t>
  </si>
  <si>
    <t>Devin</t>
  </si>
  <si>
    <t>Phil McDowell</t>
  </si>
  <si>
    <t>Nick Ruark</t>
  </si>
  <si>
    <t>East Side Marlette 08 07 2022</t>
  </si>
  <si>
    <t>Dylan Kerr</t>
  </si>
  <si>
    <t>Douglas</t>
  </si>
  <si>
    <t>Bill</t>
  </si>
  <si>
    <t>Not a MOTA Member</t>
  </si>
  <si>
    <t>Andy</t>
  </si>
  <si>
    <t>Ian</t>
  </si>
  <si>
    <t>Morley</t>
  </si>
  <si>
    <t>Bent Fenders 08/28/2022</t>
  </si>
  <si>
    <t>Resh</t>
  </si>
  <si>
    <t>William</t>
  </si>
  <si>
    <t>Benjamin</t>
  </si>
  <si>
    <t>John</t>
  </si>
  <si>
    <t>Metamora Great Lakes 09/11/2022</t>
  </si>
  <si>
    <t>Robert Broge</t>
  </si>
  <si>
    <t>Bill Douglas</t>
  </si>
  <si>
    <t>Fran Hall</t>
  </si>
  <si>
    <t>Tom Ostrowski</t>
  </si>
  <si>
    <t>Mid Michigan Vermontville 09/18/2022</t>
  </si>
  <si>
    <t>Watanabe</t>
  </si>
  <si>
    <t>Kunio</t>
  </si>
  <si>
    <t>Ian Morley</t>
  </si>
  <si>
    <t>East Side Marlette 09 25 2022</t>
  </si>
  <si>
    <t>Meida</t>
  </si>
  <si>
    <t>ADV</t>
  </si>
  <si>
    <t>EX</t>
  </si>
  <si>
    <t>Metro Whitmore Lake 10/09/2022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</si>
</sst>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" fillId="0" borderId="8" xfId="0" applyFont="1" applyBorder="1"/>
    <xf numFmtId="1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left"/>
    </xf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1" fillId="0" borderId="0" xfId="0" applyFont="1"/>
    <xf numFmtId="0" fontId="0" fillId="0" borderId="13" xfId="0" applyBorder="1"/>
    <xf numFmtId="164" fontId="0" fillId="0" borderId="2" xfId="0" applyNumberForma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/>
    <xf numFmtId="0" fontId="0" fillId="0" borderId="15" xfId="0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1" fillId="0" borderId="1" xfId="0" applyFont="1" applyBorder="1" applyAlignment="1">
      <alignment horizontal="center"/>
    </xf>
    <xf numFmtId="0" fontId="0" fillId="0" borderId="14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left"/>
    </xf>
    <xf numFmtId="14" fontId="0" fillId="0" borderId="9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/>
    <xf numFmtId="0" fontId="0" fillId="0" borderId="17" xfId="0" applyBorder="1" applyAlignment="1">
      <alignment horizontal="left"/>
    </xf>
    <xf numFmtId="14" fontId="0" fillId="0" borderId="18" xfId="0" applyNumberFormat="1" applyBorder="1"/>
    <xf numFmtId="0" fontId="0" fillId="0" borderId="18" xfId="0" applyBorder="1" applyAlignment="1">
      <alignment horizontal="center"/>
    </xf>
    <xf numFmtId="0" fontId="0" fillId="0" borderId="11" xfId="0" applyFill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0" borderId="9" xfId="0" applyFill="1" applyBorder="1"/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18/05%2020%202018%20Trials%20Scoring%20Bent%20Fend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nie/Trials%202021/Bent%20Fenders%20Scores%2004%203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ata Entry"/>
      <sheetName val="Scores by Class"/>
      <sheetName val="Points YTD"/>
      <sheetName val="Team Rankings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 refreshError="1"/>
      <sheetData sheetId="1">
        <row r="3">
          <cell r="A3" t="str">
            <v>BarnesChaseAdvanced</v>
          </cell>
        </row>
        <row r="969">
          <cell r="BR969" t="str">
            <v>Youth</v>
          </cell>
          <cell r="BU969" t="str">
            <v>Eastside</v>
          </cell>
        </row>
        <row r="970">
          <cell r="BR970" t="str">
            <v>Beginner</v>
          </cell>
          <cell r="BU970" t="str">
            <v>Bent Fenders</v>
          </cell>
        </row>
        <row r="971">
          <cell r="BR971" t="str">
            <v>Novice</v>
          </cell>
          <cell r="BU971" t="str">
            <v>Michiana</v>
          </cell>
        </row>
        <row r="972">
          <cell r="BR972" t="str">
            <v>Intermediate</v>
          </cell>
          <cell r="BU972" t="str">
            <v>Metro</v>
          </cell>
        </row>
        <row r="973">
          <cell r="BR973" t="str">
            <v>Senior</v>
          </cell>
          <cell r="BU973" t="str">
            <v>Great Lakes</v>
          </cell>
        </row>
        <row r="974">
          <cell r="BR974" t="str">
            <v>Sportsman</v>
          </cell>
          <cell r="BU974" t="str">
            <v>Mid-Michigan</v>
          </cell>
        </row>
        <row r="975">
          <cell r="BR975" t="str">
            <v>Advanced</v>
          </cell>
          <cell r="BU975" t="str">
            <v>TI</v>
          </cell>
        </row>
        <row r="976">
          <cell r="BR976" t="str">
            <v>Expert</v>
          </cell>
          <cell r="BU976" t="str">
            <v>NITRO</v>
          </cell>
        </row>
        <row r="977">
          <cell r="BR977" t="str">
            <v>Champ</v>
          </cell>
        </row>
        <row r="978">
          <cell r="BR978" t="str">
            <v>Vintage</v>
          </cell>
        </row>
        <row r="979">
          <cell r="BR979" t="str">
            <v>Knobby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rds"/>
      <sheetName val="Data Entry"/>
      <sheetName val="Scores by Class"/>
      <sheetName val="Points YTD"/>
      <sheetName val="Team Rankings"/>
      <sheetName val="Section Difficulty Rankings"/>
      <sheetName val="Youth"/>
      <sheetName val="Beginner"/>
      <sheetName val="Novice"/>
      <sheetName val="Intermediate"/>
      <sheetName val="Senior"/>
      <sheetName val="Sportsman"/>
      <sheetName val="Advanced"/>
      <sheetName val="Expert"/>
      <sheetName val="Champ"/>
      <sheetName val="Vintage"/>
      <sheetName val="Knobby"/>
      <sheetName val="Section 1"/>
      <sheetName val="Section 2"/>
      <sheetName val="Section 3"/>
      <sheetName val="Section 4"/>
      <sheetName val="Section 5"/>
      <sheetName val="Section 6"/>
      <sheetName val="Section 7"/>
      <sheetName val="Section 8"/>
      <sheetName val="Section 9"/>
      <sheetName val="Section 10"/>
    </sheetNames>
    <sheetDataSet>
      <sheetData sheetId="0"/>
      <sheetData sheetId="1"/>
      <sheetData sheetId="2">
        <row r="969">
          <cell r="BX969" t="str">
            <v>Youth</v>
          </cell>
          <cell r="CA969" t="str">
            <v>Eastside</v>
          </cell>
        </row>
        <row r="970">
          <cell r="BX970" t="str">
            <v>Beginner</v>
          </cell>
          <cell r="CA970" t="str">
            <v>Bent Fenders</v>
          </cell>
        </row>
        <row r="971">
          <cell r="BX971" t="str">
            <v>Novice</v>
          </cell>
          <cell r="CA971" t="str">
            <v>Michiana</v>
          </cell>
        </row>
        <row r="972">
          <cell r="BX972" t="str">
            <v>Intermediate</v>
          </cell>
          <cell r="CA972" t="str">
            <v>Metro</v>
          </cell>
        </row>
        <row r="973">
          <cell r="BX973" t="str">
            <v>Senior</v>
          </cell>
          <cell r="CA973" t="str">
            <v>Great Lakes</v>
          </cell>
        </row>
        <row r="974">
          <cell r="BX974" t="str">
            <v>Sportsman</v>
          </cell>
          <cell r="CA974" t="str">
            <v>Mid-Michigan</v>
          </cell>
        </row>
        <row r="975">
          <cell r="BX975" t="str">
            <v>Advanced</v>
          </cell>
          <cell r="CA975" t="str">
            <v>TI</v>
          </cell>
        </row>
        <row r="976">
          <cell r="BX976" t="str">
            <v>Expert</v>
          </cell>
          <cell r="CA976" t="str">
            <v>NITRO</v>
          </cell>
        </row>
        <row r="977">
          <cell r="BX977" t="str">
            <v>Champ</v>
          </cell>
        </row>
        <row r="978">
          <cell r="BX978" t="str">
            <v>Vintage</v>
          </cell>
        </row>
        <row r="979">
          <cell r="BX979" t="str">
            <v>Knobby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06B9-01F4-418C-B383-C70CA52133A1}">
  <sheetPr>
    <pageSetUpPr fitToPage="1"/>
  </sheetPr>
  <dimension ref="A1:BO212"/>
  <sheetViews>
    <sheetView tabSelected="1" topLeftCell="B1" zoomScaleNormal="100" workbookViewId="0">
      <selection activeCell="B91" sqref="B91:D91"/>
    </sheetView>
  </sheetViews>
  <sheetFormatPr defaultRowHeight="15" x14ac:dyDescent="0.25"/>
  <cols>
    <col min="1" max="1" width="16.7109375" hidden="1" customWidth="1"/>
    <col min="2" max="2" width="16.140625" customWidth="1"/>
    <col min="3" max="4" width="13.5703125" customWidth="1"/>
    <col min="5" max="10" width="8.7109375" customWidth="1"/>
    <col min="11" max="11" width="9.42578125" customWidth="1"/>
    <col min="12" max="12" width="10" customWidth="1"/>
    <col min="13" max="14" width="8.7109375" customWidth="1"/>
    <col min="15" max="16" width="9.140625" customWidth="1"/>
    <col min="18" max="18" width="11.28515625" customWidth="1"/>
    <col min="19" max="19" width="9.140625" style="1"/>
    <col min="21" max="21" width="9.140625" customWidth="1"/>
    <col min="22" max="31" width="5.42578125" customWidth="1"/>
    <col min="32" max="32" width="5.140625" customWidth="1"/>
    <col min="33" max="35" width="4" customWidth="1"/>
    <col min="36" max="36" width="5.140625" customWidth="1"/>
    <col min="37" max="42" width="4" customWidth="1"/>
    <col min="43" max="43" width="7.42578125" style="31" customWidth="1"/>
    <col min="44" max="53" width="4.7109375" customWidth="1"/>
    <col min="54" max="56" width="9.140625" customWidth="1"/>
  </cols>
  <sheetData>
    <row r="1" spans="1:53" ht="19.5" thickBot="1" x14ac:dyDescent="0.35">
      <c r="A1" s="51" t="s">
        <v>160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3"/>
      <c r="AQ1"/>
    </row>
    <row r="2" spans="1:53" x14ac:dyDescent="0.25">
      <c r="E2" s="1"/>
      <c r="AQ2"/>
    </row>
    <row r="3" spans="1:53" ht="21" customHeight="1" x14ac:dyDescent="0.35">
      <c r="B3" s="47" t="s">
        <v>0</v>
      </c>
      <c r="C3" s="47"/>
      <c r="D3" s="47"/>
      <c r="E3" s="2" t="s">
        <v>6</v>
      </c>
      <c r="F3" s="2" t="s">
        <v>1</v>
      </c>
      <c r="G3" s="2" t="s">
        <v>3</v>
      </c>
      <c r="H3" s="2" t="s">
        <v>3</v>
      </c>
      <c r="I3" s="2" t="s">
        <v>2</v>
      </c>
      <c r="J3" s="2" t="s">
        <v>4</v>
      </c>
      <c r="K3" s="2" t="s">
        <v>5</v>
      </c>
      <c r="L3" s="2" t="s">
        <v>1</v>
      </c>
      <c r="M3" s="2" t="s">
        <v>2</v>
      </c>
      <c r="N3" s="2" t="s">
        <v>6</v>
      </c>
      <c r="O3" s="2" t="s">
        <v>5</v>
      </c>
      <c r="P3" s="2" t="s">
        <v>4</v>
      </c>
      <c r="Q3" s="48" t="s">
        <v>7</v>
      </c>
      <c r="R3" s="45" t="s">
        <v>8</v>
      </c>
      <c r="S3" s="48" t="s">
        <v>9</v>
      </c>
      <c r="T3" s="54" t="s">
        <v>150</v>
      </c>
      <c r="AQ3"/>
    </row>
    <row r="4" spans="1:53" x14ac:dyDescent="0.25">
      <c r="B4" s="3" t="s">
        <v>10</v>
      </c>
      <c r="C4" s="3" t="s">
        <v>11</v>
      </c>
      <c r="D4" s="4" t="s">
        <v>12</v>
      </c>
      <c r="E4" s="21">
        <v>44682</v>
      </c>
      <c r="F4" s="21">
        <v>44696</v>
      </c>
      <c r="G4" s="21">
        <v>44702</v>
      </c>
      <c r="H4" s="21">
        <v>44703</v>
      </c>
      <c r="I4" s="21">
        <v>44717</v>
      </c>
      <c r="J4" s="21">
        <v>44738</v>
      </c>
      <c r="K4" s="21">
        <v>44780</v>
      </c>
      <c r="L4" s="21">
        <v>44801</v>
      </c>
      <c r="M4" s="21">
        <v>44815</v>
      </c>
      <c r="N4" s="21">
        <v>44822</v>
      </c>
      <c r="O4" s="21">
        <v>44829</v>
      </c>
      <c r="P4" s="21">
        <v>44843</v>
      </c>
      <c r="Q4" s="49"/>
      <c r="R4" s="46"/>
      <c r="S4" s="49"/>
      <c r="T4" s="55"/>
      <c r="U4" s="2" t="s">
        <v>9</v>
      </c>
      <c r="V4" s="2">
        <v>30</v>
      </c>
      <c r="W4" s="2">
        <v>25</v>
      </c>
      <c r="X4" s="2">
        <v>21</v>
      </c>
      <c r="Y4" s="2">
        <v>18</v>
      </c>
      <c r="Z4" s="2">
        <v>16</v>
      </c>
      <c r="AA4" s="2">
        <v>15</v>
      </c>
      <c r="AB4" s="2">
        <v>14</v>
      </c>
      <c r="AC4" s="2">
        <v>13</v>
      </c>
      <c r="AD4" s="2">
        <v>12</v>
      </c>
      <c r="AE4" s="2">
        <v>11</v>
      </c>
      <c r="AF4" s="30"/>
      <c r="AG4" s="2">
        <v>30</v>
      </c>
      <c r="AH4" s="2">
        <v>25</v>
      </c>
      <c r="AI4" s="2">
        <v>21</v>
      </c>
      <c r="AJ4" s="2">
        <v>18</v>
      </c>
      <c r="AK4" s="2">
        <v>16</v>
      </c>
      <c r="AL4" s="2">
        <v>15</v>
      </c>
      <c r="AM4" s="2">
        <v>14</v>
      </c>
      <c r="AN4" s="2">
        <v>13</v>
      </c>
      <c r="AO4" s="2">
        <v>12</v>
      </c>
      <c r="AP4" s="2">
        <v>11</v>
      </c>
      <c r="AQ4" s="32"/>
      <c r="AR4" s="2">
        <v>30</v>
      </c>
      <c r="AS4" s="2">
        <v>25</v>
      </c>
      <c r="AT4" s="2">
        <v>21</v>
      </c>
      <c r="AU4" s="2">
        <v>18</v>
      </c>
      <c r="AV4" s="2">
        <v>16</v>
      </c>
      <c r="AW4" s="2">
        <v>15</v>
      </c>
      <c r="AX4" s="2">
        <v>14</v>
      </c>
      <c r="AY4" s="2">
        <v>13</v>
      </c>
      <c r="AZ4" s="2">
        <v>12</v>
      </c>
      <c r="BA4" s="2">
        <v>11</v>
      </c>
    </row>
    <row r="5" spans="1:53" x14ac:dyDescent="0.25">
      <c r="A5" t="str">
        <f>+B5&amp;C5</f>
        <v>BeaneSebastian</v>
      </c>
      <c r="B5" t="s">
        <v>192</v>
      </c>
      <c r="C5" t="s">
        <v>193</v>
      </c>
      <c r="D5" t="s">
        <v>21</v>
      </c>
      <c r="E5" s="2" t="s">
        <v>191</v>
      </c>
      <c r="F5" s="2">
        <v>30</v>
      </c>
      <c r="G5" s="2" t="s">
        <v>191</v>
      </c>
      <c r="H5" s="2" t="s">
        <v>191</v>
      </c>
      <c r="I5" s="2">
        <v>30</v>
      </c>
      <c r="J5" s="2" t="s">
        <v>183</v>
      </c>
      <c r="K5" s="2">
        <v>30</v>
      </c>
      <c r="L5" s="2">
        <v>30</v>
      </c>
      <c r="M5" s="2">
        <v>30</v>
      </c>
      <c r="N5" s="2">
        <v>30</v>
      </c>
      <c r="O5" s="2">
        <v>30</v>
      </c>
      <c r="P5" s="2" t="s">
        <v>183</v>
      </c>
      <c r="Q5" s="2">
        <f>+AQ5</f>
        <v>210</v>
      </c>
      <c r="R5" s="2">
        <f>COUNT(E5:P5)</f>
        <v>7</v>
      </c>
      <c r="S5" s="2">
        <f>SUM(E5:P5)</f>
        <v>210</v>
      </c>
      <c r="T5" s="2">
        <f>COUNTIF(E5:P5,"W")</f>
        <v>2</v>
      </c>
      <c r="U5">
        <f t="shared" ref="U5:U7" si="0">SUM(V5:AE5)</f>
        <v>7</v>
      </c>
      <c r="V5">
        <f>COUNTIF($E5:$P5,$V$63)</f>
        <v>7</v>
      </c>
      <c r="W5">
        <f>COUNTIF($E5:$P5,$W$63)</f>
        <v>0</v>
      </c>
      <c r="X5">
        <f>COUNTIF($E5:$P5,$X$63)</f>
        <v>0</v>
      </c>
      <c r="Y5">
        <f>COUNTIF($E5:$P5,$Y$63)</f>
        <v>0</v>
      </c>
      <c r="Z5">
        <f>COUNTIF($E5:$P5,$Z$63)</f>
        <v>0</v>
      </c>
      <c r="AA5">
        <f>COUNTIF($E5:$P5,$AA$63)</f>
        <v>0</v>
      </c>
      <c r="AB5">
        <f>COUNTIF($E5:$P5,$AB$63)</f>
        <v>0</v>
      </c>
      <c r="AC5">
        <f>COUNTIF($E5:$P5,$AC$63)</f>
        <v>0</v>
      </c>
      <c r="AD5">
        <f>COUNTIF($E5:$P5,$AD$63)</f>
        <v>0</v>
      </c>
      <c r="AE5">
        <f>COUNTIF($E5:$P5,$AE$63)</f>
        <v>0</v>
      </c>
      <c r="AG5" s="1">
        <f t="shared" ref="AG5:AG7" si="1">IF(V5&lt;9,+V5,8)</f>
        <v>7</v>
      </c>
      <c r="AH5" s="1">
        <f t="shared" ref="AH5:AH7" si="2">IF((V5+W5)&lt;9,(+W5),8-AG5)</f>
        <v>0</v>
      </c>
      <c r="AI5" s="1">
        <f>IF((+V5+W5+X5)&lt;9,+X5,8-(AG5+AH5))</f>
        <v>0</v>
      </c>
      <c r="AJ5" s="1">
        <f t="shared" ref="AJ5:AJ7" si="3">IF((V5+W5+X5+Y5)&lt;9,Y5,8-(AG5+AH5+AI5))</f>
        <v>0</v>
      </c>
      <c r="AK5" s="29">
        <f t="shared" ref="AK5:AK7" si="4">IF((V5+W5+X5+Y5+Z5)&lt;9,Z5,8-(AG5+AH5+AI5+AJ5))</f>
        <v>0</v>
      </c>
      <c r="AL5" s="29">
        <f t="shared" ref="AL5:AL7" si="5">IF((V5+W5+X5+Y5+Z5+AA5)&lt;9,AA5,8-(AG5+AH5+AI5+AJ5+AK5))</f>
        <v>0</v>
      </c>
      <c r="AM5" s="29">
        <f t="shared" ref="AM5:AM7" si="6">IF((V5+W5+X5+Y5+Z5+AA5+AB5)&lt;9,AB5,8-(AG5+AH5+AI5+AJ5+AK5+AL5))</f>
        <v>0</v>
      </c>
      <c r="AN5" s="29">
        <f t="shared" ref="AN5:AN7" si="7">IF((V5+W5+X5+Y5+Z5+AA5+AB5+AC5)&lt;9,AC5,8-(AG5+AH5+AI5+AJ5+AK5+AL5+AM5))</f>
        <v>0</v>
      </c>
      <c r="AO5" s="29">
        <f t="shared" ref="AO5:AO7" si="8">IF((V5+W5+X5+Y5+Z5+AA5+AB5+AC5+AD5)&lt;9,AD5,8-(AG5+AH5+AI5+AJ5+AK5+AL5+AM5+AN5))</f>
        <v>0</v>
      </c>
      <c r="AP5" s="29">
        <f t="shared" ref="AP5:AP7" si="9">IF((V5+W5+X5+Y5+Z5+AA5+AB5+AC5+AD5+AE5)&lt;9,AE5,8-(AG5+AH5+AI5+AJ5+AK5+AL5+AM5+AN5+AO5))</f>
        <v>0</v>
      </c>
      <c r="AQ5" s="31">
        <f t="shared" ref="AQ5:AQ7" si="10">SUM(AR5:BA5)</f>
        <v>210</v>
      </c>
      <c r="AR5">
        <f t="shared" ref="AR5:BA7" si="11">+AG5*AR$63</f>
        <v>210</v>
      </c>
      <c r="AS5">
        <f t="shared" si="11"/>
        <v>0</v>
      </c>
      <c r="AT5">
        <f t="shared" si="11"/>
        <v>0</v>
      </c>
      <c r="AU5">
        <f t="shared" si="11"/>
        <v>0</v>
      </c>
      <c r="AV5">
        <f t="shared" si="11"/>
        <v>0</v>
      </c>
      <c r="AW5">
        <f t="shared" si="11"/>
        <v>0</v>
      </c>
      <c r="AX5">
        <f t="shared" si="11"/>
        <v>0</v>
      </c>
      <c r="AY5">
        <f t="shared" si="11"/>
        <v>0</v>
      </c>
      <c r="AZ5">
        <f t="shared" si="11"/>
        <v>0</v>
      </c>
      <c r="BA5">
        <f t="shared" si="11"/>
        <v>0</v>
      </c>
    </row>
    <row r="6" spans="1:53" x14ac:dyDescent="0.25">
      <c r="A6" t="str">
        <f>+B6&amp;C6</f>
        <v>BrownDavid</v>
      </c>
      <c r="B6" t="s">
        <v>88</v>
      </c>
      <c r="C6" t="s">
        <v>89</v>
      </c>
      <c r="D6" t="s">
        <v>57</v>
      </c>
      <c r="E6" s="2">
        <v>30</v>
      </c>
      <c r="F6" s="2" t="s">
        <v>183</v>
      </c>
      <c r="G6" s="2">
        <v>30</v>
      </c>
      <c r="H6" s="2">
        <v>30</v>
      </c>
      <c r="I6" s="2" t="s">
        <v>54</v>
      </c>
      <c r="J6" s="2" t="s">
        <v>54</v>
      </c>
      <c r="K6" s="2" t="s">
        <v>191</v>
      </c>
      <c r="L6" s="2" t="s">
        <v>183</v>
      </c>
      <c r="M6" s="2" t="s">
        <v>191</v>
      </c>
      <c r="N6" s="2" t="s">
        <v>191</v>
      </c>
      <c r="O6" s="2" t="s">
        <v>191</v>
      </c>
      <c r="P6" s="2" t="s">
        <v>191</v>
      </c>
      <c r="Q6" s="2">
        <f>+AQ6</f>
        <v>90</v>
      </c>
      <c r="R6" s="2">
        <f>COUNT(E6:P6)</f>
        <v>3</v>
      </c>
      <c r="S6" s="2">
        <f>SUM(E6:P6)</f>
        <v>90</v>
      </c>
      <c r="T6" s="2">
        <f>COUNTIF(E6:P6,"W")</f>
        <v>2</v>
      </c>
      <c r="U6">
        <f t="shared" si="0"/>
        <v>3</v>
      </c>
      <c r="V6">
        <f>COUNTIF($E6:$P6,$V$63)</f>
        <v>3</v>
      </c>
      <c r="W6">
        <f>COUNTIF($E6:$P6,$W$63)</f>
        <v>0</v>
      </c>
      <c r="X6">
        <f>COUNTIF($E6:$P6,$X$63)</f>
        <v>0</v>
      </c>
      <c r="Y6">
        <f>COUNTIF($E6:$P6,$Y$63)</f>
        <v>0</v>
      </c>
      <c r="Z6">
        <f>COUNTIF($E6:$P6,$Z$63)</f>
        <v>0</v>
      </c>
      <c r="AA6">
        <f>COUNTIF($E6:$P6,$AA$63)</f>
        <v>0</v>
      </c>
      <c r="AB6">
        <f>COUNTIF($E6:$P6,$AB$63)</f>
        <v>0</v>
      </c>
      <c r="AC6">
        <f>COUNTIF($E6:$P6,$AC$63)</f>
        <v>0</v>
      </c>
      <c r="AD6">
        <f>COUNTIF($E6:$P6,$AD$63)</f>
        <v>0</v>
      </c>
      <c r="AE6">
        <f>COUNTIF($E6:$P6,$AE$63)</f>
        <v>0</v>
      </c>
      <c r="AG6" s="1">
        <f t="shared" si="1"/>
        <v>3</v>
      </c>
      <c r="AH6" s="1">
        <f t="shared" si="2"/>
        <v>0</v>
      </c>
      <c r="AI6" s="1">
        <f t="shared" ref="AI6:AI7" si="12">IF((+V6+W6+X6)&lt;9,+X6,8-(AG6+AH6))</f>
        <v>0</v>
      </c>
      <c r="AJ6" s="1">
        <f t="shared" si="3"/>
        <v>0</v>
      </c>
      <c r="AK6" s="29">
        <f t="shared" si="4"/>
        <v>0</v>
      </c>
      <c r="AL6" s="29">
        <f t="shared" si="5"/>
        <v>0</v>
      </c>
      <c r="AM6" s="29">
        <f t="shared" si="6"/>
        <v>0</v>
      </c>
      <c r="AN6" s="29">
        <f t="shared" si="7"/>
        <v>0</v>
      </c>
      <c r="AO6" s="29">
        <f t="shared" si="8"/>
        <v>0</v>
      </c>
      <c r="AP6" s="29">
        <f t="shared" si="9"/>
        <v>0</v>
      </c>
      <c r="AQ6" s="31">
        <f t="shared" si="10"/>
        <v>90</v>
      </c>
      <c r="AR6">
        <f t="shared" si="11"/>
        <v>90</v>
      </c>
      <c r="AS6">
        <f t="shared" si="11"/>
        <v>0</v>
      </c>
      <c r="AT6">
        <f t="shared" si="11"/>
        <v>0</v>
      </c>
      <c r="AU6">
        <f t="shared" si="11"/>
        <v>0</v>
      </c>
      <c r="AV6">
        <f t="shared" si="11"/>
        <v>0</v>
      </c>
      <c r="AW6">
        <f t="shared" si="11"/>
        <v>0</v>
      </c>
      <c r="AX6">
        <f t="shared" si="11"/>
        <v>0</v>
      </c>
      <c r="AY6">
        <f t="shared" si="11"/>
        <v>0</v>
      </c>
      <c r="AZ6">
        <f t="shared" si="11"/>
        <v>0</v>
      </c>
      <c r="BA6">
        <f t="shared" si="11"/>
        <v>0</v>
      </c>
    </row>
    <row r="7" spans="1:53" x14ac:dyDescent="0.25">
      <c r="A7" t="str">
        <f t="shared" ref="A7" si="13">+B7&amp;C7</f>
        <v/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>
        <f>+AQ7</f>
        <v>0</v>
      </c>
      <c r="R7" s="2">
        <f>COUNT(E7:P7)</f>
        <v>0</v>
      </c>
      <c r="S7" s="2">
        <f>SUM(E7:P7)</f>
        <v>0</v>
      </c>
      <c r="T7" s="33">
        <f>COUNTIF(E7:P7,"W")</f>
        <v>0</v>
      </c>
      <c r="U7">
        <f t="shared" si="0"/>
        <v>0</v>
      </c>
      <c r="V7">
        <f>COUNTIF($E7:$P7,$V$63)</f>
        <v>0</v>
      </c>
      <c r="W7">
        <f>COUNTIF($E7:$P7,$W$63)</f>
        <v>0</v>
      </c>
      <c r="X7">
        <f>COUNTIF($E7:$P7,$X$63)</f>
        <v>0</v>
      </c>
      <c r="Y7">
        <f>COUNTIF($E7:$P7,$Y$63)</f>
        <v>0</v>
      </c>
      <c r="Z7">
        <f>COUNTIF($E7:$P7,$Z$63)</f>
        <v>0</v>
      </c>
      <c r="AA7">
        <f>COUNTIF($E7:$P7,$AA$63)</f>
        <v>0</v>
      </c>
      <c r="AB7">
        <f>COUNTIF($E7:$P7,$AB$63)</f>
        <v>0</v>
      </c>
      <c r="AC7">
        <f>COUNTIF($E7:$P7,$AC$63)</f>
        <v>0</v>
      </c>
      <c r="AD7">
        <f>COUNTIF($E7:$P7,$AD$63)</f>
        <v>0</v>
      </c>
      <c r="AE7">
        <f>COUNTIF($E7:$P7,$AE$63)</f>
        <v>0</v>
      </c>
      <c r="AG7" s="1">
        <f t="shared" si="1"/>
        <v>0</v>
      </c>
      <c r="AH7" s="1">
        <f t="shared" si="2"/>
        <v>0</v>
      </c>
      <c r="AI7" s="1">
        <f t="shared" si="12"/>
        <v>0</v>
      </c>
      <c r="AJ7" s="1">
        <f t="shared" si="3"/>
        <v>0</v>
      </c>
      <c r="AK7" s="29">
        <f t="shared" si="4"/>
        <v>0</v>
      </c>
      <c r="AL7" s="29">
        <f t="shared" si="5"/>
        <v>0</v>
      </c>
      <c r="AM7" s="29">
        <f t="shared" si="6"/>
        <v>0</v>
      </c>
      <c r="AN7" s="29">
        <f t="shared" si="7"/>
        <v>0</v>
      </c>
      <c r="AO7" s="29">
        <f t="shared" si="8"/>
        <v>0</v>
      </c>
      <c r="AP7" s="29">
        <f t="shared" si="9"/>
        <v>0</v>
      </c>
      <c r="AQ7" s="31">
        <f t="shared" si="10"/>
        <v>0</v>
      </c>
      <c r="AR7">
        <f t="shared" si="11"/>
        <v>0</v>
      </c>
      <c r="AS7">
        <f t="shared" si="11"/>
        <v>0</v>
      </c>
      <c r="AT7">
        <f t="shared" si="11"/>
        <v>0</v>
      </c>
      <c r="AU7">
        <f t="shared" si="11"/>
        <v>0</v>
      </c>
      <c r="AV7">
        <f t="shared" si="11"/>
        <v>0</v>
      </c>
      <c r="AW7">
        <f t="shared" si="11"/>
        <v>0</v>
      </c>
      <c r="AX7">
        <f t="shared" si="11"/>
        <v>0</v>
      </c>
      <c r="AY7">
        <f t="shared" si="11"/>
        <v>0</v>
      </c>
      <c r="AZ7">
        <f t="shared" si="11"/>
        <v>0</v>
      </c>
      <c r="BA7">
        <f t="shared" si="11"/>
        <v>0</v>
      </c>
    </row>
    <row r="8" spans="1:53" x14ac:dyDescent="0.25"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53" ht="21" customHeight="1" x14ac:dyDescent="0.35">
      <c r="A9" t="str">
        <f t="shared" ref="A9:A107" si="14">+B9&amp;C9</f>
        <v>NOVICE</v>
      </c>
      <c r="B9" s="47" t="s">
        <v>13</v>
      </c>
      <c r="C9" s="47"/>
      <c r="D9" s="47"/>
      <c r="E9" s="2" t="str">
        <f>+$E$3</f>
        <v>MM</v>
      </c>
      <c r="F9" s="2" t="str">
        <f>+$F$3</f>
        <v>BF</v>
      </c>
      <c r="G9" s="2" t="str">
        <f>+$G$3</f>
        <v>MI</v>
      </c>
      <c r="H9" s="2" t="str">
        <f>+$H$3</f>
        <v>MI</v>
      </c>
      <c r="I9" s="2" t="str">
        <f>+$I$3</f>
        <v>GL</v>
      </c>
      <c r="J9" s="2" t="str">
        <f t="shared" ref="J9:P9" si="15">+J$3</f>
        <v>ME</v>
      </c>
      <c r="K9" s="2" t="str">
        <f t="shared" si="15"/>
        <v>ES</v>
      </c>
      <c r="L9" s="2" t="str">
        <f t="shared" si="15"/>
        <v>BF</v>
      </c>
      <c r="M9" s="2" t="str">
        <f t="shared" si="15"/>
        <v>GL</v>
      </c>
      <c r="N9" s="2" t="str">
        <f t="shared" si="15"/>
        <v>MM</v>
      </c>
      <c r="O9" s="2" t="str">
        <f t="shared" si="15"/>
        <v>ES</v>
      </c>
      <c r="P9" s="2" t="str">
        <f t="shared" si="15"/>
        <v>ME</v>
      </c>
      <c r="Q9" s="48" t="s">
        <v>7</v>
      </c>
      <c r="R9" s="45" t="s">
        <v>8</v>
      </c>
      <c r="S9" s="48" t="s">
        <v>9</v>
      </c>
      <c r="T9" s="54" t="s">
        <v>150</v>
      </c>
    </row>
    <row r="10" spans="1:53" x14ac:dyDescent="0.25">
      <c r="B10" s="3" t="s">
        <v>10</v>
      </c>
      <c r="C10" s="3" t="s">
        <v>11</v>
      </c>
      <c r="D10" s="4" t="s">
        <v>12</v>
      </c>
      <c r="E10" s="21">
        <f>+E$4</f>
        <v>44682</v>
      </c>
      <c r="F10" s="21">
        <f t="shared" ref="F10:P10" si="16">+F$4</f>
        <v>44696</v>
      </c>
      <c r="G10" s="21">
        <f t="shared" si="16"/>
        <v>44702</v>
      </c>
      <c r="H10" s="21">
        <f t="shared" si="16"/>
        <v>44703</v>
      </c>
      <c r="I10" s="21">
        <f t="shared" si="16"/>
        <v>44717</v>
      </c>
      <c r="J10" s="21">
        <f t="shared" si="16"/>
        <v>44738</v>
      </c>
      <c r="K10" s="21">
        <f t="shared" si="16"/>
        <v>44780</v>
      </c>
      <c r="L10" s="21">
        <f t="shared" si="16"/>
        <v>44801</v>
      </c>
      <c r="M10" s="21">
        <f t="shared" si="16"/>
        <v>44815</v>
      </c>
      <c r="N10" s="21">
        <f t="shared" si="16"/>
        <v>44822</v>
      </c>
      <c r="O10" s="21">
        <f t="shared" si="16"/>
        <v>44829</v>
      </c>
      <c r="P10" s="21">
        <f t="shared" si="16"/>
        <v>44843</v>
      </c>
      <c r="Q10" s="49"/>
      <c r="R10" s="46"/>
      <c r="S10" s="49"/>
      <c r="T10" s="55"/>
      <c r="U10" s="2" t="s">
        <v>9</v>
      </c>
      <c r="V10" s="2">
        <v>30</v>
      </c>
      <c r="W10" s="2">
        <v>25</v>
      </c>
      <c r="X10" s="2">
        <v>21</v>
      </c>
      <c r="Y10" s="2">
        <v>18</v>
      </c>
      <c r="Z10" s="2">
        <v>16</v>
      </c>
      <c r="AA10" s="2">
        <v>15</v>
      </c>
      <c r="AB10" s="2">
        <v>14</v>
      </c>
      <c r="AC10" s="2">
        <v>13</v>
      </c>
      <c r="AD10" s="2">
        <v>12</v>
      </c>
      <c r="AE10" s="2">
        <v>11</v>
      </c>
      <c r="AF10" s="30"/>
      <c r="AG10" s="2">
        <v>30</v>
      </c>
      <c r="AH10" s="2">
        <v>25</v>
      </c>
      <c r="AI10" s="2">
        <v>21</v>
      </c>
      <c r="AJ10" s="2">
        <v>18</v>
      </c>
      <c r="AK10" s="2">
        <v>16</v>
      </c>
      <c r="AL10" s="2">
        <v>15</v>
      </c>
      <c r="AM10" s="2">
        <v>14</v>
      </c>
      <c r="AN10" s="2">
        <v>13</v>
      </c>
      <c r="AO10" s="2">
        <v>12</v>
      </c>
      <c r="AP10" s="2">
        <v>11</v>
      </c>
      <c r="AQ10" s="32"/>
      <c r="AR10" s="2">
        <v>30</v>
      </c>
      <c r="AS10" s="2">
        <v>25</v>
      </c>
      <c r="AT10" s="2">
        <v>21</v>
      </c>
      <c r="AU10" s="2">
        <v>18</v>
      </c>
      <c r="AV10" s="2">
        <v>16</v>
      </c>
      <c r="AW10" s="2">
        <v>15</v>
      </c>
      <c r="AX10" s="2">
        <v>14</v>
      </c>
      <c r="AY10" s="2">
        <v>13</v>
      </c>
      <c r="AZ10" s="2">
        <v>12</v>
      </c>
      <c r="BA10" s="2">
        <v>11</v>
      </c>
    </row>
    <row r="11" spans="1:53" x14ac:dyDescent="0.25">
      <c r="A11" t="str">
        <f t="shared" si="14"/>
        <v>BarnesJames</v>
      </c>
      <c r="B11" t="s">
        <v>93</v>
      </c>
      <c r="C11" t="s">
        <v>161</v>
      </c>
      <c r="D11" s="5" t="s">
        <v>21</v>
      </c>
      <c r="E11" s="2">
        <v>30</v>
      </c>
      <c r="F11" s="2">
        <v>25</v>
      </c>
      <c r="G11" s="2">
        <v>30</v>
      </c>
      <c r="H11" s="2">
        <v>30</v>
      </c>
      <c r="I11" s="2">
        <v>25</v>
      </c>
      <c r="J11" s="2" t="s">
        <v>183</v>
      </c>
      <c r="K11" s="2">
        <v>25</v>
      </c>
      <c r="L11" s="2">
        <v>30</v>
      </c>
      <c r="M11" s="2">
        <v>30</v>
      </c>
      <c r="N11" s="2">
        <v>30</v>
      </c>
      <c r="O11" s="2" t="s">
        <v>191</v>
      </c>
      <c r="P11" s="2" t="s">
        <v>183</v>
      </c>
      <c r="Q11" s="2">
        <f>+AQ11</f>
        <v>230</v>
      </c>
      <c r="R11" s="2">
        <f>COUNT(E11:P11)</f>
        <v>9</v>
      </c>
      <c r="S11" s="2">
        <f>SUM(E11:P11)</f>
        <v>255</v>
      </c>
      <c r="T11" s="2">
        <f>COUNTIF(E11:P11,"W")</f>
        <v>2</v>
      </c>
      <c r="U11">
        <f t="shared" ref="U11" si="17">SUM(V11:AE11)</f>
        <v>9</v>
      </c>
      <c r="V11">
        <f t="shared" ref="V11:V25" si="18">COUNTIF($E11:$P11,$V$63)</f>
        <v>6</v>
      </c>
      <c r="W11">
        <f t="shared" ref="W11:W25" si="19">COUNTIF($E11:$P11,$W$63)</f>
        <v>3</v>
      </c>
      <c r="X11">
        <f t="shared" ref="X11:X25" si="20">COUNTIF($E11:$P11,$X$63)</f>
        <v>0</v>
      </c>
      <c r="Y11">
        <f t="shared" ref="Y11:Y25" si="21">COUNTIF($E11:$P11,$Y$63)</f>
        <v>0</v>
      </c>
      <c r="Z11">
        <f t="shared" ref="Z11:Z25" si="22">COUNTIF($E11:$P11,$Z$63)</f>
        <v>0</v>
      </c>
      <c r="AA11">
        <f t="shared" ref="AA11:AA25" si="23">COUNTIF($E11:$P11,$AA$63)</f>
        <v>0</v>
      </c>
      <c r="AB11">
        <f t="shared" ref="AB11:AB25" si="24">COUNTIF($E11:$P11,$AB$63)</f>
        <v>0</v>
      </c>
      <c r="AC11">
        <f t="shared" ref="AC11:AC25" si="25">COUNTIF($E11:$P11,$AC$63)</f>
        <v>0</v>
      </c>
      <c r="AD11">
        <f t="shared" ref="AD11:AD25" si="26">COUNTIF($E11:$P11,$AD$63)</f>
        <v>0</v>
      </c>
      <c r="AE11">
        <f t="shared" ref="AE11:AE25" si="27">COUNTIF($E11:$P11,$AE$63)</f>
        <v>0</v>
      </c>
      <c r="AG11" s="1">
        <f t="shared" ref="AG11" si="28">IF(V11&lt;9,+V11,8)</f>
        <v>6</v>
      </c>
      <c r="AH11" s="1">
        <f t="shared" ref="AH11" si="29">IF((V11+W11)&lt;9,(+W11),8-AG11)</f>
        <v>2</v>
      </c>
      <c r="AI11" s="1">
        <f>IF((+V11+W11+X11)&lt;9,+X11,8-(AG11+AH11))</f>
        <v>0</v>
      </c>
      <c r="AJ11" s="1">
        <f t="shared" ref="AJ11" si="30">IF((V11+W11+X11+Y11)&lt;9,Y11,8-(AG11+AH11+AI11))</f>
        <v>0</v>
      </c>
      <c r="AK11" s="29">
        <f t="shared" ref="AK11" si="31">IF((V11+W11+X11+Y11+Z11)&lt;9,Z11,8-(AG11+AH11+AI11+AJ11))</f>
        <v>0</v>
      </c>
      <c r="AL11" s="29">
        <f t="shared" ref="AL11" si="32">IF((V11+W11+X11+Y11+Z11+AA11)&lt;9,AA11,8-(AG11+AH11+AI11+AJ11+AK11))</f>
        <v>0</v>
      </c>
      <c r="AM11" s="29">
        <f t="shared" ref="AM11" si="33">IF((V11+W11+X11+Y11+Z11+AA11+AB11)&lt;9,AB11,8-(AG11+AH11+AI11+AJ11+AK11+AL11))</f>
        <v>0</v>
      </c>
      <c r="AN11" s="29">
        <f t="shared" ref="AN11" si="34">IF((V11+W11+X11+Y11+Z11+AA11+AB11+AC11)&lt;9,AC11,8-(AG11+AH11+AI11+AJ11+AK11+AL11+AM11))</f>
        <v>0</v>
      </c>
      <c r="AO11" s="29">
        <f t="shared" ref="AO11" si="35">IF((V11+W11+X11+Y11+Z11+AA11+AB11+AC11+AD11)&lt;9,AD11,8-(AG11+AH11+AI11+AJ11+AK11+AL11+AM11+AN11))</f>
        <v>0</v>
      </c>
      <c r="AP11" s="29">
        <f t="shared" ref="AP11" si="36">IF((V11+W11+X11+Y11+Z11+AA11+AB11+AC11+AD11+AE11)&lt;9,AE11,8-(AG11+AH11+AI11+AJ11+AK11+AL11+AM11+AN11+AO11))</f>
        <v>0</v>
      </c>
      <c r="AQ11" s="31">
        <f t="shared" ref="AQ11" si="37">SUM(AR11:BA11)</f>
        <v>230</v>
      </c>
      <c r="AR11">
        <f t="shared" ref="AR11:AR26" si="38">+AG11*AR$63</f>
        <v>180</v>
      </c>
      <c r="AS11">
        <f t="shared" ref="AS11:AS26" si="39">+AH11*AS$63</f>
        <v>50</v>
      </c>
      <c r="AT11">
        <f t="shared" ref="AT11:AT26" si="40">+AI11*AT$63</f>
        <v>0</v>
      </c>
      <c r="AU11">
        <f t="shared" ref="AU11:AU26" si="41">+AJ11*AU$63</f>
        <v>0</v>
      </c>
      <c r="AV11">
        <f t="shared" ref="AV11:AV26" si="42">+AK11*AV$63</f>
        <v>0</v>
      </c>
      <c r="AW11">
        <f t="shared" ref="AW11:AW26" si="43">+AL11*AW$63</f>
        <v>0</v>
      </c>
      <c r="AX11">
        <f t="shared" ref="AX11:AX26" si="44">+AM11*AX$63</f>
        <v>0</v>
      </c>
      <c r="AY11">
        <f t="shared" ref="AY11:AY26" si="45">+AN11*AY$63</f>
        <v>0</v>
      </c>
      <c r="AZ11">
        <f t="shared" ref="AZ11:AZ26" si="46">+AO11*AZ$63</f>
        <v>0</v>
      </c>
      <c r="BA11">
        <f t="shared" ref="BA11:BA26" si="47">+AP11*BA$63</f>
        <v>0</v>
      </c>
    </row>
    <row r="12" spans="1:53" x14ac:dyDescent="0.25">
      <c r="A12" t="str">
        <f t="shared" si="14"/>
        <v>BrennerHeidi</v>
      </c>
      <c r="B12" t="s">
        <v>194</v>
      </c>
      <c r="C12" t="s">
        <v>195</v>
      </c>
      <c r="D12" s="5" t="s">
        <v>26</v>
      </c>
      <c r="E12" s="2" t="s">
        <v>191</v>
      </c>
      <c r="F12" s="2">
        <v>21</v>
      </c>
      <c r="G12" s="2">
        <v>25</v>
      </c>
      <c r="H12" s="2">
        <v>21</v>
      </c>
      <c r="I12" s="2" t="s">
        <v>183</v>
      </c>
      <c r="J12" s="2">
        <v>25</v>
      </c>
      <c r="K12" s="2">
        <v>21</v>
      </c>
      <c r="L12" s="2" t="s">
        <v>191</v>
      </c>
      <c r="M12" s="2" t="s">
        <v>183</v>
      </c>
      <c r="N12" s="2">
        <v>25</v>
      </c>
      <c r="O12" s="2">
        <v>30</v>
      </c>
      <c r="P12" s="2">
        <v>25</v>
      </c>
      <c r="Q12" s="2">
        <f>+AQ12</f>
        <v>193</v>
      </c>
      <c r="R12" s="2">
        <f>COUNT(E12:P12)</f>
        <v>8</v>
      </c>
      <c r="S12" s="2">
        <f>SUM(E12:P12)</f>
        <v>193</v>
      </c>
      <c r="T12" s="2">
        <f>COUNTIF(E12:P12,"W")</f>
        <v>2</v>
      </c>
      <c r="U12">
        <f t="shared" ref="U12:U24" si="48">SUM(V12:AE12)</f>
        <v>8</v>
      </c>
      <c r="V12">
        <f t="shared" si="18"/>
        <v>1</v>
      </c>
      <c r="W12">
        <f t="shared" si="19"/>
        <v>4</v>
      </c>
      <c r="X12">
        <f t="shared" si="20"/>
        <v>3</v>
      </c>
      <c r="Y12">
        <f t="shared" si="21"/>
        <v>0</v>
      </c>
      <c r="Z12">
        <f t="shared" si="22"/>
        <v>0</v>
      </c>
      <c r="AA12">
        <f t="shared" si="23"/>
        <v>0</v>
      </c>
      <c r="AB12">
        <f t="shared" si="24"/>
        <v>0</v>
      </c>
      <c r="AC12">
        <f t="shared" si="25"/>
        <v>0</v>
      </c>
      <c r="AD12">
        <f t="shared" si="26"/>
        <v>0</v>
      </c>
      <c r="AE12">
        <f t="shared" si="27"/>
        <v>0</v>
      </c>
      <c r="AG12" s="1">
        <f t="shared" ref="AG12:AG24" si="49">IF(V12&lt;9,+V12,8)</f>
        <v>1</v>
      </c>
      <c r="AH12" s="1">
        <f t="shared" ref="AH12:AH24" si="50">IF((V12+W12)&lt;9,(+W12),8-AG12)</f>
        <v>4</v>
      </c>
      <c r="AI12" s="1">
        <f t="shared" ref="AI12:AI24" si="51">IF((+V12+W12+X12)&lt;9,+X12,8-(AG12+AH12))</f>
        <v>3</v>
      </c>
      <c r="AJ12" s="1">
        <f t="shared" ref="AJ12:AJ24" si="52">IF((V12+W12+X12+Y12)&lt;9,Y12,8-(AG12+AH12+AI12))</f>
        <v>0</v>
      </c>
      <c r="AK12" s="29">
        <f t="shared" ref="AK12:AK24" si="53">IF((V12+W12+X12+Y12+Z12)&lt;9,Z12,8-(AG12+AH12+AI12+AJ12))</f>
        <v>0</v>
      </c>
      <c r="AL12" s="29">
        <f t="shared" ref="AL12:AL24" si="54">IF((V12+W12+X12+Y12+Z12+AA12)&lt;9,AA12,8-(AG12+AH12+AI12+AJ12+AK12))</f>
        <v>0</v>
      </c>
      <c r="AM12" s="29">
        <f t="shared" ref="AM12:AM24" si="55">IF((V12+W12+X12+Y12+Z12+AA12+AB12)&lt;9,AB12,8-(AG12+AH12+AI12+AJ12+AK12+AL12))</f>
        <v>0</v>
      </c>
      <c r="AN12" s="29">
        <f t="shared" ref="AN12:AN24" si="56">IF((V12+W12+X12+Y12+Z12+AA12+AB12+AC12)&lt;9,AC12,8-(AG12+AH12+AI12+AJ12+AK12+AL12+AM12))</f>
        <v>0</v>
      </c>
      <c r="AO12" s="29">
        <f t="shared" ref="AO12:AO24" si="57">IF((V12+W12+X12+Y12+Z12+AA12+AB12+AC12+AD12)&lt;9,AD12,8-(AG12+AH12+AI12+AJ12+AK12+AL12+AM12+AN12))</f>
        <v>0</v>
      </c>
      <c r="AP12" s="29">
        <f t="shared" ref="AP12:AP24" si="58">IF((V12+W12+X12+Y12+Z12+AA12+AB12+AC12+AD12+AE12)&lt;9,AE12,8-(AG12+AH12+AI12+AJ12+AK12+AL12+AM12+AN12+AO12))</f>
        <v>0</v>
      </c>
      <c r="AQ12" s="31">
        <f t="shared" ref="AQ12:AQ24" si="59">SUM(AR12:BA12)</f>
        <v>193</v>
      </c>
      <c r="AR12">
        <f t="shared" si="38"/>
        <v>30</v>
      </c>
      <c r="AS12">
        <f t="shared" si="39"/>
        <v>100</v>
      </c>
      <c r="AT12">
        <f t="shared" si="40"/>
        <v>63</v>
      </c>
      <c r="AU12">
        <f t="shared" si="41"/>
        <v>0</v>
      </c>
      <c r="AV12">
        <f t="shared" si="42"/>
        <v>0</v>
      </c>
      <c r="AW12">
        <f t="shared" si="43"/>
        <v>0</v>
      </c>
      <c r="AX12">
        <f t="shared" si="44"/>
        <v>0</v>
      </c>
      <c r="AY12">
        <f t="shared" si="45"/>
        <v>0</v>
      </c>
      <c r="AZ12">
        <f t="shared" si="46"/>
        <v>0</v>
      </c>
      <c r="BA12">
        <f t="shared" si="47"/>
        <v>0</v>
      </c>
    </row>
    <row r="13" spans="1:53" x14ac:dyDescent="0.25">
      <c r="A13" t="str">
        <f t="shared" si="14"/>
        <v>AnnisMont</v>
      </c>
      <c r="B13" t="s">
        <v>196</v>
      </c>
      <c r="C13" t="s">
        <v>197</v>
      </c>
      <c r="D13" s="5" t="s">
        <v>198</v>
      </c>
      <c r="E13" s="2" t="s">
        <v>183</v>
      </c>
      <c r="F13" s="2">
        <v>18</v>
      </c>
      <c r="G13" s="2">
        <v>18</v>
      </c>
      <c r="H13" s="2">
        <v>25</v>
      </c>
      <c r="I13" s="2">
        <v>21</v>
      </c>
      <c r="J13" s="2">
        <v>21</v>
      </c>
      <c r="K13" s="2">
        <v>30</v>
      </c>
      <c r="L13" s="2">
        <v>25</v>
      </c>
      <c r="M13" s="2">
        <v>25</v>
      </c>
      <c r="N13" s="2" t="s">
        <v>183</v>
      </c>
      <c r="O13" s="2">
        <v>25</v>
      </c>
      <c r="P13" s="2" t="s">
        <v>191</v>
      </c>
      <c r="Q13" s="2">
        <f>+AQ13</f>
        <v>190</v>
      </c>
      <c r="R13" s="2">
        <f>COUNT(E13:P13)</f>
        <v>9</v>
      </c>
      <c r="S13" s="2">
        <f>SUM(E13:P13)</f>
        <v>208</v>
      </c>
      <c r="T13" s="2">
        <f>COUNTIF(E13:P13,"W")</f>
        <v>2</v>
      </c>
      <c r="U13">
        <f t="shared" si="48"/>
        <v>9</v>
      </c>
      <c r="V13">
        <f t="shared" si="18"/>
        <v>1</v>
      </c>
      <c r="W13">
        <f t="shared" si="19"/>
        <v>4</v>
      </c>
      <c r="X13">
        <f t="shared" si="20"/>
        <v>2</v>
      </c>
      <c r="Y13">
        <f t="shared" si="21"/>
        <v>2</v>
      </c>
      <c r="Z13">
        <f t="shared" si="22"/>
        <v>0</v>
      </c>
      <c r="AA13">
        <f t="shared" si="23"/>
        <v>0</v>
      </c>
      <c r="AB13">
        <f t="shared" si="24"/>
        <v>0</v>
      </c>
      <c r="AC13">
        <f t="shared" si="25"/>
        <v>0</v>
      </c>
      <c r="AD13">
        <f t="shared" si="26"/>
        <v>0</v>
      </c>
      <c r="AE13">
        <f t="shared" si="27"/>
        <v>0</v>
      </c>
      <c r="AG13" s="1">
        <f t="shared" si="49"/>
        <v>1</v>
      </c>
      <c r="AH13" s="1">
        <f t="shared" si="50"/>
        <v>4</v>
      </c>
      <c r="AI13" s="1">
        <f t="shared" si="51"/>
        <v>2</v>
      </c>
      <c r="AJ13" s="1">
        <f t="shared" si="52"/>
        <v>1</v>
      </c>
      <c r="AK13" s="29">
        <f t="shared" si="53"/>
        <v>0</v>
      </c>
      <c r="AL13" s="29">
        <f t="shared" si="54"/>
        <v>0</v>
      </c>
      <c r="AM13" s="29">
        <f t="shared" si="55"/>
        <v>0</v>
      </c>
      <c r="AN13" s="29">
        <f t="shared" si="56"/>
        <v>0</v>
      </c>
      <c r="AO13" s="29">
        <f t="shared" si="57"/>
        <v>0</v>
      </c>
      <c r="AP13" s="29">
        <f t="shared" si="58"/>
        <v>0</v>
      </c>
      <c r="AQ13" s="31">
        <f t="shared" si="59"/>
        <v>190</v>
      </c>
      <c r="AR13">
        <f t="shared" si="38"/>
        <v>30</v>
      </c>
      <c r="AS13">
        <f t="shared" si="39"/>
        <v>100</v>
      </c>
      <c r="AT13">
        <f t="shared" si="40"/>
        <v>42</v>
      </c>
      <c r="AU13">
        <f t="shared" si="41"/>
        <v>18</v>
      </c>
      <c r="AV13">
        <f t="shared" si="42"/>
        <v>0</v>
      </c>
      <c r="AW13">
        <f t="shared" si="43"/>
        <v>0</v>
      </c>
      <c r="AX13">
        <f t="shared" si="44"/>
        <v>0</v>
      </c>
      <c r="AY13">
        <f t="shared" si="45"/>
        <v>0</v>
      </c>
      <c r="AZ13">
        <f t="shared" si="46"/>
        <v>0</v>
      </c>
      <c r="BA13">
        <f t="shared" si="47"/>
        <v>0</v>
      </c>
    </row>
    <row r="14" spans="1:53" x14ac:dyDescent="0.25">
      <c r="A14" t="str">
        <f t="shared" si="14"/>
        <v>NoonanShane</v>
      </c>
      <c r="B14" t="s">
        <v>152</v>
      </c>
      <c r="C14" t="s">
        <v>153</v>
      </c>
      <c r="D14" s="5" t="s">
        <v>27</v>
      </c>
      <c r="E14" s="2">
        <v>21</v>
      </c>
      <c r="F14" s="2">
        <v>16</v>
      </c>
      <c r="G14" s="2" t="s">
        <v>183</v>
      </c>
      <c r="H14" s="2" t="s">
        <v>183</v>
      </c>
      <c r="I14" s="2">
        <v>18</v>
      </c>
      <c r="J14" s="2" t="s">
        <v>191</v>
      </c>
      <c r="K14" s="2">
        <v>18</v>
      </c>
      <c r="L14" s="2">
        <v>21</v>
      </c>
      <c r="M14" s="2">
        <v>21</v>
      </c>
      <c r="N14" s="2">
        <v>21</v>
      </c>
      <c r="O14" s="2">
        <v>21</v>
      </c>
      <c r="P14" s="2">
        <v>30</v>
      </c>
      <c r="Q14" s="2">
        <f>+AQ14</f>
        <v>171</v>
      </c>
      <c r="R14" s="2">
        <f>COUNT(E14:P14)</f>
        <v>9</v>
      </c>
      <c r="S14" s="2">
        <f>SUM(E14:P14)</f>
        <v>187</v>
      </c>
      <c r="T14" s="2">
        <f>COUNTIF(E14:P14,"W")</f>
        <v>2</v>
      </c>
      <c r="U14">
        <f t="shared" si="48"/>
        <v>9</v>
      </c>
      <c r="V14">
        <f t="shared" si="18"/>
        <v>1</v>
      </c>
      <c r="W14">
        <f t="shared" si="19"/>
        <v>0</v>
      </c>
      <c r="X14">
        <f t="shared" si="20"/>
        <v>5</v>
      </c>
      <c r="Y14">
        <f t="shared" si="21"/>
        <v>2</v>
      </c>
      <c r="Z14">
        <f t="shared" si="22"/>
        <v>1</v>
      </c>
      <c r="AA14">
        <f t="shared" si="23"/>
        <v>0</v>
      </c>
      <c r="AB14">
        <f t="shared" si="24"/>
        <v>0</v>
      </c>
      <c r="AC14">
        <f t="shared" si="25"/>
        <v>0</v>
      </c>
      <c r="AD14">
        <f t="shared" si="26"/>
        <v>0</v>
      </c>
      <c r="AE14">
        <f t="shared" si="27"/>
        <v>0</v>
      </c>
      <c r="AG14" s="1">
        <f t="shared" si="49"/>
        <v>1</v>
      </c>
      <c r="AH14" s="1">
        <f t="shared" si="50"/>
        <v>0</v>
      </c>
      <c r="AI14" s="1">
        <f t="shared" si="51"/>
        <v>5</v>
      </c>
      <c r="AJ14" s="1">
        <f t="shared" si="52"/>
        <v>2</v>
      </c>
      <c r="AK14" s="29">
        <f t="shared" si="53"/>
        <v>0</v>
      </c>
      <c r="AL14" s="29">
        <f t="shared" si="54"/>
        <v>0</v>
      </c>
      <c r="AM14" s="29">
        <f t="shared" si="55"/>
        <v>0</v>
      </c>
      <c r="AN14" s="29">
        <f t="shared" si="56"/>
        <v>0</v>
      </c>
      <c r="AO14" s="29">
        <f t="shared" si="57"/>
        <v>0</v>
      </c>
      <c r="AP14" s="29">
        <f t="shared" si="58"/>
        <v>0</v>
      </c>
      <c r="AQ14" s="31">
        <f t="shared" si="59"/>
        <v>171</v>
      </c>
      <c r="AR14">
        <f t="shared" si="38"/>
        <v>30</v>
      </c>
      <c r="AS14">
        <f t="shared" si="39"/>
        <v>0</v>
      </c>
      <c r="AT14">
        <f t="shared" si="40"/>
        <v>105</v>
      </c>
      <c r="AU14">
        <f t="shared" si="41"/>
        <v>36</v>
      </c>
      <c r="AV14">
        <f t="shared" si="42"/>
        <v>0</v>
      </c>
      <c r="AW14">
        <f t="shared" si="43"/>
        <v>0</v>
      </c>
      <c r="AX14">
        <f t="shared" si="44"/>
        <v>0</v>
      </c>
      <c r="AY14">
        <f t="shared" si="45"/>
        <v>0</v>
      </c>
      <c r="AZ14">
        <f t="shared" si="46"/>
        <v>0</v>
      </c>
      <c r="BA14">
        <f t="shared" si="47"/>
        <v>0</v>
      </c>
    </row>
    <row r="15" spans="1:53" x14ac:dyDescent="0.25">
      <c r="A15" t="str">
        <f t="shared" si="14"/>
        <v>CarlsonJaden</v>
      </c>
      <c r="B15" t="s">
        <v>165</v>
      </c>
      <c r="C15" t="s">
        <v>166</v>
      </c>
      <c r="D15" s="5" t="s">
        <v>57</v>
      </c>
      <c r="E15" s="2">
        <v>16</v>
      </c>
      <c r="F15" s="2" t="s">
        <v>183</v>
      </c>
      <c r="G15" s="2">
        <v>21</v>
      </c>
      <c r="H15" s="2">
        <v>18</v>
      </c>
      <c r="I15" s="2" t="s">
        <v>191</v>
      </c>
      <c r="J15" s="2">
        <v>16</v>
      </c>
      <c r="K15" s="2" t="s">
        <v>191</v>
      </c>
      <c r="L15" s="2" t="s">
        <v>183</v>
      </c>
      <c r="M15" s="2" t="s">
        <v>191</v>
      </c>
      <c r="N15" s="2" t="s">
        <v>191</v>
      </c>
      <c r="O15" s="2" t="s">
        <v>191</v>
      </c>
      <c r="P15" s="2" t="s">
        <v>191</v>
      </c>
      <c r="Q15" s="2">
        <f>+AQ15</f>
        <v>71</v>
      </c>
      <c r="R15" s="2">
        <f>COUNT(E15:P15)</f>
        <v>4</v>
      </c>
      <c r="S15" s="2">
        <f>SUM(E15:P15)</f>
        <v>71</v>
      </c>
      <c r="T15" s="2">
        <f>COUNTIF(E15:P15,"W")</f>
        <v>2</v>
      </c>
      <c r="U15">
        <f t="shared" si="48"/>
        <v>4</v>
      </c>
      <c r="V15">
        <f t="shared" si="18"/>
        <v>0</v>
      </c>
      <c r="W15">
        <f t="shared" si="19"/>
        <v>0</v>
      </c>
      <c r="X15">
        <f t="shared" si="20"/>
        <v>1</v>
      </c>
      <c r="Y15">
        <f t="shared" si="21"/>
        <v>1</v>
      </c>
      <c r="Z15">
        <f t="shared" si="22"/>
        <v>2</v>
      </c>
      <c r="AA15">
        <f t="shared" si="23"/>
        <v>0</v>
      </c>
      <c r="AB15">
        <f t="shared" si="24"/>
        <v>0</v>
      </c>
      <c r="AC15">
        <f t="shared" si="25"/>
        <v>0</v>
      </c>
      <c r="AD15">
        <f t="shared" si="26"/>
        <v>0</v>
      </c>
      <c r="AE15">
        <f t="shared" si="27"/>
        <v>0</v>
      </c>
      <c r="AG15" s="1">
        <f t="shared" si="49"/>
        <v>0</v>
      </c>
      <c r="AH15" s="1">
        <f t="shared" si="50"/>
        <v>0</v>
      </c>
      <c r="AI15" s="1">
        <f t="shared" si="51"/>
        <v>1</v>
      </c>
      <c r="AJ15" s="1">
        <f t="shared" si="52"/>
        <v>1</v>
      </c>
      <c r="AK15" s="29">
        <f t="shared" si="53"/>
        <v>2</v>
      </c>
      <c r="AL15" s="29">
        <f t="shared" si="54"/>
        <v>0</v>
      </c>
      <c r="AM15" s="29">
        <f t="shared" si="55"/>
        <v>0</v>
      </c>
      <c r="AN15" s="29">
        <f t="shared" si="56"/>
        <v>0</v>
      </c>
      <c r="AO15" s="29">
        <f t="shared" si="57"/>
        <v>0</v>
      </c>
      <c r="AP15" s="29">
        <f t="shared" si="58"/>
        <v>0</v>
      </c>
      <c r="AQ15" s="31">
        <f t="shared" si="59"/>
        <v>71</v>
      </c>
      <c r="AR15">
        <f t="shared" si="38"/>
        <v>0</v>
      </c>
      <c r="AS15">
        <f t="shared" si="39"/>
        <v>0</v>
      </c>
      <c r="AT15">
        <f t="shared" si="40"/>
        <v>21</v>
      </c>
      <c r="AU15">
        <f t="shared" si="41"/>
        <v>18</v>
      </c>
      <c r="AV15">
        <f t="shared" si="42"/>
        <v>32</v>
      </c>
      <c r="AW15">
        <f t="shared" si="43"/>
        <v>0</v>
      </c>
      <c r="AX15">
        <f t="shared" si="44"/>
        <v>0</v>
      </c>
      <c r="AY15">
        <f t="shared" si="45"/>
        <v>0</v>
      </c>
      <c r="AZ15">
        <f t="shared" si="46"/>
        <v>0</v>
      </c>
      <c r="BA15">
        <f t="shared" si="47"/>
        <v>0</v>
      </c>
    </row>
    <row r="16" spans="1:53" x14ac:dyDescent="0.25">
      <c r="A16" t="str">
        <f t="shared" si="14"/>
        <v>KneppErnest</v>
      </c>
      <c r="B16" t="s">
        <v>29</v>
      </c>
      <c r="C16" t="s">
        <v>154</v>
      </c>
      <c r="D16" s="5" t="s">
        <v>27</v>
      </c>
      <c r="E16" s="2" t="s">
        <v>91</v>
      </c>
      <c r="F16" s="2" t="s">
        <v>91</v>
      </c>
      <c r="G16" s="2" t="s">
        <v>183</v>
      </c>
      <c r="H16" s="2" t="s">
        <v>183</v>
      </c>
      <c r="I16" s="2">
        <v>30</v>
      </c>
      <c r="J16" s="2">
        <v>30</v>
      </c>
      <c r="K16" s="2" t="s">
        <v>91</v>
      </c>
      <c r="L16" s="2" t="s">
        <v>191</v>
      </c>
      <c r="M16" s="2" t="s">
        <v>91</v>
      </c>
      <c r="N16" s="2" t="s">
        <v>91</v>
      </c>
      <c r="O16" s="2" t="s">
        <v>91</v>
      </c>
      <c r="P16" s="2" t="s">
        <v>191</v>
      </c>
      <c r="Q16" s="2">
        <f>+AQ16</f>
        <v>60</v>
      </c>
      <c r="R16" s="2">
        <f>COUNT(E16:P16)</f>
        <v>2</v>
      </c>
      <c r="S16" s="2">
        <f>SUM(E16:P16)</f>
        <v>60</v>
      </c>
      <c r="T16" s="2">
        <f>COUNTIF(E16:P16,"W")</f>
        <v>2</v>
      </c>
      <c r="U16">
        <f t="shared" si="48"/>
        <v>2</v>
      </c>
      <c r="V16">
        <f t="shared" si="18"/>
        <v>2</v>
      </c>
      <c r="W16">
        <f t="shared" si="19"/>
        <v>0</v>
      </c>
      <c r="X16">
        <f t="shared" si="20"/>
        <v>0</v>
      </c>
      <c r="Y16">
        <f t="shared" si="21"/>
        <v>0</v>
      </c>
      <c r="Z16">
        <f t="shared" si="22"/>
        <v>0</v>
      </c>
      <c r="AA16">
        <f t="shared" si="23"/>
        <v>0</v>
      </c>
      <c r="AB16">
        <f t="shared" si="24"/>
        <v>0</v>
      </c>
      <c r="AC16">
        <f t="shared" si="25"/>
        <v>0</v>
      </c>
      <c r="AD16">
        <f t="shared" si="26"/>
        <v>0</v>
      </c>
      <c r="AE16">
        <f t="shared" si="27"/>
        <v>0</v>
      </c>
      <c r="AG16" s="1">
        <f t="shared" si="49"/>
        <v>2</v>
      </c>
      <c r="AH16" s="1">
        <f t="shared" si="50"/>
        <v>0</v>
      </c>
      <c r="AI16" s="1">
        <f t="shared" si="51"/>
        <v>0</v>
      </c>
      <c r="AJ16" s="1">
        <f t="shared" si="52"/>
        <v>0</v>
      </c>
      <c r="AK16" s="29">
        <f t="shared" si="53"/>
        <v>0</v>
      </c>
      <c r="AL16" s="29">
        <f t="shared" si="54"/>
        <v>0</v>
      </c>
      <c r="AM16" s="29">
        <f t="shared" si="55"/>
        <v>0</v>
      </c>
      <c r="AN16" s="29">
        <f t="shared" si="56"/>
        <v>0</v>
      </c>
      <c r="AO16" s="29">
        <f t="shared" si="57"/>
        <v>0</v>
      </c>
      <c r="AP16" s="29">
        <f t="shared" si="58"/>
        <v>0</v>
      </c>
      <c r="AQ16" s="31">
        <f t="shared" si="59"/>
        <v>60</v>
      </c>
      <c r="AR16">
        <f t="shared" si="38"/>
        <v>60</v>
      </c>
      <c r="AS16">
        <f t="shared" si="39"/>
        <v>0</v>
      </c>
      <c r="AT16">
        <f t="shared" si="40"/>
        <v>0</v>
      </c>
      <c r="AU16">
        <f t="shared" si="41"/>
        <v>0</v>
      </c>
      <c r="AV16">
        <f t="shared" si="42"/>
        <v>0</v>
      </c>
      <c r="AW16">
        <f t="shared" si="43"/>
        <v>0</v>
      </c>
      <c r="AX16">
        <f t="shared" si="44"/>
        <v>0</v>
      </c>
      <c r="AY16">
        <f t="shared" si="45"/>
        <v>0</v>
      </c>
      <c r="AZ16">
        <f t="shared" si="46"/>
        <v>0</v>
      </c>
      <c r="BA16">
        <f t="shared" si="47"/>
        <v>0</v>
      </c>
    </row>
    <row r="17" spans="1:53" x14ac:dyDescent="0.25">
      <c r="A17" t="str">
        <f t="shared" si="14"/>
        <v>SpragueBenjamin</v>
      </c>
      <c r="B17" t="s">
        <v>163</v>
      </c>
      <c r="C17" t="s">
        <v>262</v>
      </c>
      <c r="D17" s="5" t="s">
        <v>27</v>
      </c>
      <c r="E17" s="2" t="s">
        <v>191</v>
      </c>
      <c r="F17" s="2" t="s">
        <v>191</v>
      </c>
      <c r="G17" s="2" t="s">
        <v>183</v>
      </c>
      <c r="H17" s="2" t="s">
        <v>183</v>
      </c>
      <c r="I17" s="2" t="s">
        <v>191</v>
      </c>
      <c r="J17" s="2" t="s">
        <v>191</v>
      </c>
      <c r="K17" s="2" t="s">
        <v>191</v>
      </c>
      <c r="L17" s="2">
        <v>15</v>
      </c>
      <c r="M17" s="2">
        <v>18</v>
      </c>
      <c r="N17" s="2">
        <v>18</v>
      </c>
      <c r="O17" s="2" t="s">
        <v>191</v>
      </c>
      <c r="P17" s="2" t="s">
        <v>191</v>
      </c>
      <c r="Q17" s="2">
        <f>+AQ17</f>
        <v>51</v>
      </c>
      <c r="R17" s="2">
        <f>COUNT(E17:P17)</f>
        <v>3</v>
      </c>
      <c r="S17" s="2">
        <f>SUM(E17:P17)</f>
        <v>51</v>
      </c>
      <c r="T17" s="2">
        <f>COUNTIF(E17:P17,"W")</f>
        <v>2</v>
      </c>
      <c r="U17">
        <f t="shared" si="48"/>
        <v>3</v>
      </c>
      <c r="V17">
        <f t="shared" si="18"/>
        <v>0</v>
      </c>
      <c r="W17">
        <f t="shared" si="19"/>
        <v>0</v>
      </c>
      <c r="X17">
        <f t="shared" si="20"/>
        <v>0</v>
      </c>
      <c r="Y17">
        <f t="shared" si="21"/>
        <v>2</v>
      </c>
      <c r="Z17">
        <f t="shared" si="22"/>
        <v>0</v>
      </c>
      <c r="AA17">
        <f t="shared" si="23"/>
        <v>1</v>
      </c>
      <c r="AB17">
        <f t="shared" si="24"/>
        <v>0</v>
      </c>
      <c r="AC17">
        <f t="shared" si="25"/>
        <v>0</v>
      </c>
      <c r="AD17">
        <f t="shared" si="26"/>
        <v>0</v>
      </c>
      <c r="AE17">
        <f t="shared" si="27"/>
        <v>0</v>
      </c>
      <c r="AG17" s="1">
        <f t="shared" si="49"/>
        <v>0</v>
      </c>
      <c r="AH17" s="1">
        <f t="shared" si="50"/>
        <v>0</v>
      </c>
      <c r="AI17" s="1">
        <f t="shared" si="51"/>
        <v>0</v>
      </c>
      <c r="AJ17" s="1">
        <f t="shared" si="52"/>
        <v>2</v>
      </c>
      <c r="AK17" s="29">
        <f t="shared" si="53"/>
        <v>0</v>
      </c>
      <c r="AL17" s="29">
        <f t="shared" si="54"/>
        <v>1</v>
      </c>
      <c r="AM17" s="29">
        <f t="shared" si="55"/>
        <v>0</v>
      </c>
      <c r="AN17" s="29">
        <f t="shared" si="56"/>
        <v>0</v>
      </c>
      <c r="AO17" s="29">
        <f t="shared" si="57"/>
        <v>0</v>
      </c>
      <c r="AP17" s="29">
        <f t="shared" si="58"/>
        <v>0</v>
      </c>
      <c r="AQ17" s="31">
        <f t="shared" si="59"/>
        <v>51</v>
      </c>
      <c r="AR17">
        <f t="shared" si="38"/>
        <v>0</v>
      </c>
      <c r="AS17">
        <f t="shared" si="39"/>
        <v>0</v>
      </c>
      <c r="AT17">
        <f t="shared" si="40"/>
        <v>0</v>
      </c>
      <c r="AU17">
        <f t="shared" si="41"/>
        <v>36</v>
      </c>
      <c r="AV17">
        <f t="shared" si="42"/>
        <v>0</v>
      </c>
      <c r="AW17">
        <f t="shared" si="43"/>
        <v>15</v>
      </c>
      <c r="AX17">
        <f t="shared" si="44"/>
        <v>0</v>
      </c>
      <c r="AY17">
        <f t="shared" si="45"/>
        <v>0</v>
      </c>
      <c r="AZ17">
        <f t="shared" si="46"/>
        <v>0</v>
      </c>
      <c r="BA17">
        <f t="shared" si="47"/>
        <v>0</v>
      </c>
    </row>
    <row r="18" spans="1:53" x14ac:dyDescent="0.25">
      <c r="A18" t="str">
        <f t="shared" si="14"/>
        <v>SpragueClifford</v>
      </c>
      <c r="B18" t="s">
        <v>163</v>
      </c>
      <c r="C18" t="s">
        <v>164</v>
      </c>
      <c r="D18" s="5" t="s">
        <v>27</v>
      </c>
      <c r="E18" s="2">
        <v>18</v>
      </c>
      <c r="F18" s="2">
        <v>30</v>
      </c>
      <c r="G18" s="2" t="s">
        <v>183</v>
      </c>
      <c r="H18" s="2" t="s">
        <v>183</v>
      </c>
      <c r="I18" s="2" t="s">
        <v>191</v>
      </c>
      <c r="J18" s="2" t="s">
        <v>191</v>
      </c>
      <c r="K18" s="2" t="s">
        <v>191</v>
      </c>
      <c r="L18" s="2" t="s">
        <v>191</v>
      </c>
      <c r="M18" s="2" t="s">
        <v>191</v>
      </c>
      <c r="N18" s="2" t="s">
        <v>191</v>
      </c>
      <c r="O18" s="2" t="s">
        <v>191</v>
      </c>
      <c r="P18" s="2" t="s">
        <v>191</v>
      </c>
      <c r="Q18" s="2">
        <f>+AQ18</f>
        <v>48</v>
      </c>
      <c r="R18" s="2">
        <f>COUNT(E18:P18)</f>
        <v>2</v>
      </c>
      <c r="S18" s="2">
        <f>SUM(E18:P18)</f>
        <v>48</v>
      </c>
      <c r="T18" s="2">
        <f>COUNTIF(E18:P18,"W")</f>
        <v>2</v>
      </c>
      <c r="U18">
        <f t="shared" si="48"/>
        <v>2</v>
      </c>
      <c r="V18">
        <f t="shared" si="18"/>
        <v>1</v>
      </c>
      <c r="W18">
        <f t="shared" si="19"/>
        <v>0</v>
      </c>
      <c r="X18">
        <f t="shared" si="20"/>
        <v>0</v>
      </c>
      <c r="Y18">
        <f t="shared" si="21"/>
        <v>1</v>
      </c>
      <c r="Z18">
        <f t="shared" si="22"/>
        <v>0</v>
      </c>
      <c r="AA18">
        <f t="shared" si="23"/>
        <v>0</v>
      </c>
      <c r="AB18">
        <f t="shared" si="24"/>
        <v>0</v>
      </c>
      <c r="AC18">
        <f t="shared" si="25"/>
        <v>0</v>
      </c>
      <c r="AD18">
        <f t="shared" si="26"/>
        <v>0</v>
      </c>
      <c r="AE18">
        <f t="shared" si="27"/>
        <v>0</v>
      </c>
      <c r="AG18" s="1">
        <f t="shared" si="49"/>
        <v>1</v>
      </c>
      <c r="AH18" s="1">
        <f t="shared" si="50"/>
        <v>0</v>
      </c>
      <c r="AI18" s="1">
        <f t="shared" si="51"/>
        <v>0</v>
      </c>
      <c r="AJ18" s="1">
        <f t="shared" si="52"/>
        <v>1</v>
      </c>
      <c r="AK18" s="29">
        <f t="shared" si="53"/>
        <v>0</v>
      </c>
      <c r="AL18" s="29">
        <f t="shared" si="54"/>
        <v>0</v>
      </c>
      <c r="AM18" s="29">
        <f t="shared" si="55"/>
        <v>0</v>
      </c>
      <c r="AN18" s="29">
        <f t="shared" si="56"/>
        <v>0</v>
      </c>
      <c r="AO18" s="29">
        <f t="shared" si="57"/>
        <v>0</v>
      </c>
      <c r="AP18" s="29">
        <f t="shared" si="58"/>
        <v>0</v>
      </c>
      <c r="AQ18" s="31">
        <f t="shared" si="59"/>
        <v>48</v>
      </c>
      <c r="AR18">
        <f t="shared" si="38"/>
        <v>30</v>
      </c>
      <c r="AS18">
        <f t="shared" si="39"/>
        <v>0</v>
      </c>
      <c r="AT18">
        <f t="shared" si="40"/>
        <v>0</v>
      </c>
      <c r="AU18">
        <f t="shared" si="41"/>
        <v>18</v>
      </c>
      <c r="AV18">
        <f t="shared" si="42"/>
        <v>0</v>
      </c>
      <c r="AW18">
        <f t="shared" si="43"/>
        <v>0</v>
      </c>
      <c r="AX18">
        <f t="shared" si="44"/>
        <v>0</v>
      </c>
      <c r="AY18">
        <f t="shared" si="45"/>
        <v>0</v>
      </c>
      <c r="AZ18">
        <f t="shared" si="46"/>
        <v>0</v>
      </c>
      <c r="BA18">
        <f t="shared" si="47"/>
        <v>0</v>
      </c>
    </row>
    <row r="19" spans="1:53" x14ac:dyDescent="0.25">
      <c r="A19" t="str">
        <f t="shared" ref="A19" si="60">+B19&amp;C19</f>
        <v>MeidaMartin</v>
      </c>
      <c r="B19" t="s">
        <v>274</v>
      </c>
      <c r="C19" t="s">
        <v>49</v>
      </c>
      <c r="D19" s="5" t="s">
        <v>57</v>
      </c>
      <c r="E19" s="37" t="s">
        <v>191</v>
      </c>
      <c r="F19" s="38" t="s">
        <v>183</v>
      </c>
      <c r="G19" s="37" t="s">
        <v>191</v>
      </c>
      <c r="H19" s="38" t="s">
        <v>191</v>
      </c>
      <c r="I19" s="38" t="s">
        <v>54</v>
      </c>
      <c r="J19" s="35" t="s">
        <v>54</v>
      </c>
      <c r="K19" s="35" t="s">
        <v>191</v>
      </c>
      <c r="L19" s="2" t="s">
        <v>183</v>
      </c>
      <c r="M19" s="2" t="s">
        <v>191</v>
      </c>
      <c r="N19" s="2" t="s">
        <v>54</v>
      </c>
      <c r="O19" s="2">
        <v>18</v>
      </c>
      <c r="P19" s="2">
        <v>18</v>
      </c>
      <c r="Q19" s="2">
        <f>+AQ19</f>
        <v>36</v>
      </c>
      <c r="R19" s="2">
        <f>COUNT(E19:P19)</f>
        <v>2</v>
      </c>
      <c r="S19" s="2">
        <f>SUM(E19:P19)</f>
        <v>36</v>
      </c>
      <c r="T19" s="2">
        <f>COUNTIF(E19:P19,"W")</f>
        <v>2</v>
      </c>
      <c r="U19">
        <f t="shared" si="48"/>
        <v>2</v>
      </c>
      <c r="V19">
        <f t="shared" si="18"/>
        <v>0</v>
      </c>
      <c r="W19">
        <f t="shared" si="19"/>
        <v>0</v>
      </c>
      <c r="X19">
        <f t="shared" si="20"/>
        <v>0</v>
      </c>
      <c r="Y19">
        <f t="shared" si="21"/>
        <v>2</v>
      </c>
      <c r="Z19">
        <f t="shared" si="22"/>
        <v>0</v>
      </c>
      <c r="AA19">
        <f t="shared" si="23"/>
        <v>0</v>
      </c>
      <c r="AB19">
        <f t="shared" si="24"/>
        <v>0</v>
      </c>
      <c r="AC19">
        <f t="shared" si="25"/>
        <v>0</v>
      </c>
      <c r="AD19">
        <f t="shared" si="26"/>
        <v>0</v>
      </c>
      <c r="AE19">
        <f t="shared" si="27"/>
        <v>0</v>
      </c>
      <c r="AG19" s="1">
        <f t="shared" si="49"/>
        <v>0</v>
      </c>
      <c r="AH19" s="1">
        <f t="shared" si="50"/>
        <v>0</v>
      </c>
      <c r="AI19" s="1">
        <f t="shared" si="51"/>
        <v>0</v>
      </c>
      <c r="AJ19" s="1">
        <f t="shared" si="52"/>
        <v>2</v>
      </c>
      <c r="AK19" s="29">
        <f t="shared" si="53"/>
        <v>0</v>
      </c>
      <c r="AL19" s="29">
        <f t="shared" si="54"/>
        <v>0</v>
      </c>
      <c r="AM19" s="29">
        <f t="shared" si="55"/>
        <v>0</v>
      </c>
      <c r="AN19" s="29">
        <f t="shared" si="56"/>
        <v>0</v>
      </c>
      <c r="AO19" s="29">
        <f t="shared" si="57"/>
        <v>0</v>
      </c>
      <c r="AP19" s="29">
        <f t="shared" si="58"/>
        <v>0</v>
      </c>
      <c r="AQ19" s="31">
        <f t="shared" si="59"/>
        <v>36</v>
      </c>
      <c r="AR19">
        <f t="shared" ref="AR19" si="61">+AG19*AR$63</f>
        <v>0</v>
      </c>
      <c r="AS19">
        <f t="shared" ref="AS19" si="62">+AH19*AS$63</f>
        <v>0</v>
      </c>
      <c r="AT19">
        <f t="shared" ref="AT19" si="63">+AI19*AT$63</f>
        <v>0</v>
      </c>
      <c r="AU19">
        <f t="shared" ref="AU19" si="64">+AJ19*AU$63</f>
        <v>36</v>
      </c>
      <c r="AV19">
        <f t="shared" ref="AV19" si="65">+AK19*AV$63</f>
        <v>0</v>
      </c>
      <c r="AW19">
        <f t="shared" ref="AW19" si="66">+AL19*AW$63</f>
        <v>0</v>
      </c>
      <c r="AX19">
        <f t="shared" ref="AX19" si="67">+AM19*AX$63</f>
        <v>0</v>
      </c>
      <c r="AY19">
        <f t="shared" ref="AY19" si="68">+AN19*AY$63</f>
        <v>0</v>
      </c>
      <c r="AZ19">
        <f t="shared" ref="AZ19" si="69">+AO19*AZ$63</f>
        <v>0</v>
      </c>
      <c r="BA19">
        <f t="shared" ref="BA19" si="70">+AP19*BA$63</f>
        <v>0</v>
      </c>
    </row>
    <row r="20" spans="1:53" x14ac:dyDescent="0.25">
      <c r="A20" t="str">
        <f t="shared" si="14"/>
        <v>HaddenRoss</v>
      </c>
      <c r="B20" t="s">
        <v>22</v>
      </c>
      <c r="C20" t="s">
        <v>23</v>
      </c>
      <c r="D20" s="5" t="s">
        <v>162</v>
      </c>
      <c r="E20" s="2">
        <v>25</v>
      </c>
      <c r="F20" s="2" t="s">
        <v>223</v>
      </c>
      <c r="G20" s="2" t="s">
        <v>191</v>
      </c>
      <c r="H20" s="2" t="s">
        <v>191</v>
      </c>
      <c r="I20" s="2" t="s">
        <v>223</v>
      </c>
      <c r="J20" s="2" t="s">
        <v>223</v>
      </c>
      <c r="K20" s="2" t="s">
        <v>183</v>
      </c>
      <c r="L20" s="2" t="s">
        <v>223</v>
      </c>
      <c r="M20" s="2" t="s">
        <v>223</v>
      </c>
      <c r="N20" s="2" t="s">
        <v>223</v>
      </c>
      <c r="O20" s="2" t="s">
        <v>183</v>
      </c>
      <c r="P20" s="2" t="s">
        <v>191</v>
      </c>
      <c r="Q20" s="2">
        <f>+AQ20</f>
        <v>25</v>
      </c>
      <c r="R20" s="2">
        <f>COUNT(E20:P20)</f>
        <v>1</v>
      </c>
      <c r="S20" s="2">
        <f>SUM(E20:P20)</f>
        <v>25</v>
      </c>
      <c r="T20" s="2">
        <f>COUNTIF(E20:P20,"W")</f>
        <v>2</v>
      </c>
      <c r="U20">
        <f t="shared" si="48"/>
        <v>1</v>
      </c>
      <c r="V20">
        <f t="shared" si="18"/>
        <v>0</v>
      </c>
      <c r="W20">
        <f t="shared" si="19"/>
        <v>1</v>
      </c>
      <c r="X20">
        <f t="shared" si="20"/>
        <v>0</v>
      </c>
      <c r="Y20">
        <f t="shared" si="21"/>
        <v>0</v>
      </c>
      <c r="Z20">
        <f t="shared" si="22"/>
        <v>0</v>
      </c>
      <c r="AA20">
        <f t="shared" si="23"/>
        <v>0</v>
      </c>
      <c r="AB20">
        <f t="shared" si="24"/>
        <v>0</v>
      </c>
      <c r="AC20">
        <f t="shared" si="25"/>
        <v>0</v>
      </c>
      <c r="AD20">
        <f t="shared" si="26"/>
        <v>0</v>
      </c>
      <c r="AE20">
        <f t="shared" si="27"/>
        <v>0</v>
      </c>
      <c r="AG20" s="1">
        <f t="shared" si="49"/>
        <v>0</v>
      </c>
      <c r="AH20" s="1">
        <f t="shared" si="50"/>
        <v>1</v>
      </c>
      <c r="AI20" s="1">
        <f t="shared" si="51"/>
        <v>0</v>
      </c>
      <c r="AJ20" s="1">
        <f t="shared" si="52"/>
        <v>0</v>
      </c>
      <c r="AK20" s="29">
        <f t="shared" si="53"/>
        <v>0</v>
      </c>
      <c r="AL20" s="29">
        <f t="shared" si="54"/>
        <v>0</v>
      </c>
      <c r="AM20" s="29">
        <f t="shared" si="55"/>
        <v>0</v>
      </c>
      <c r="AN20" s="29">
        <f t="shared" si="56"/>
        <v>0</v>
      </c>
      <c r="AO20" s="29">
        <f t="shared" si="57"/>
        <v>0</v>
      </c>
      <c r="AP20" s="29">
        <f t="shared" si="58"/>
        <v>0</v>
      </c>
      <c r="AQ20" s="31">
        <f t="shared" si="59"/>
        <v>25</v>
      </c>
      <c r="AR20">
        <f t="shared" si="38"/>
        <v>0</v>
      </c>
      <c r="AS20">
        <f t="shared" si="39"/>
        <v>25</v>
      </c>
      <c r="AT20">
        <f t="shared" si="40"/>
        <v>0</v>
      </c>
      <c r="AU20">
        <f t="shared" si="41"/>
        <v>0</v>
      </c>
      <c r="AV20">
        <f t="shared" si="42"/>
        <v>0</v>
      </c>
      <c r="AW20">
        <f t="shared" si="43"/>
        <v>0</v>
      </c>
      <c r="AX20">
        <f t="shared" si="44"/>
        <v>0</v>
      </c>
      <c r="AY20">
        <f t="shared" si="45"/>
        <v>0</v>
      </c>
      <c r="AZ20">
        <f t="shared" si="46"/>
        <v>0</v>
      </c>
      <c r="BA20">
        <f t="shared" si="47"/>
        <v>0</v>
      </c>
    </row>
    <row r="21" spans="1:53" x14ac:dyDescent="0.25">
      <c r="A21" t="str">
        <f t="shared" si="14"/>
        <v>GruntmanJeff</v>
      </c>
      <c r="B21" t="s">
        <v>167</v>
      </c>
      <c r="C21" t="s">
        <v>168</v>
      </c>
      <c r="D21" s="5" t="s">
        <v>27</v>
      </c>
      <c r="E21" s="2" t="s">
        <v>91</v>
      </c>
      <c r="F21" s="2" t="s">
        <v>191</v>
      </c>
      <c r="G21" s="2" t="s">
        <v>183</v>
      </c>
      <c r="H21" s="2" t="s">
        <v>183</v>
      </c>
      <c r="I21" s="2" t="s">
        <v>191</v>
      </c>
      <c r="J21" s="2" t="s">
        <v>191</v>
      </c>
      <c r="K21" s="2" t="s">
        <v>191</v>
      </c>
      <c r="L21" s="2" t="s">
        <v>91</v>
      </c>
      <c r="M21" s="2" t="s">
        <v>191</v>
      </c>
      <c r="N21" s="2" t="s">
        <v>91</v>
      </c>
      <c r="O21" s="2" t="s">
        <v>191</v>
      </c>
      <c r="P21" s="2" t="s">
        <v>191</v>
      </c>
      <c r="Q21" s="2">
        <f>+AQ21</f>
        <v>0</v>
      </c>
      <c r="R21" s="2">
        <f>COUNT(E21:P21)</f>
        <v>0</v>
      </c>
      <c r="S21" s="2">
        <f>SUM(E21:P21)</f>
        <v>0</v>
      </c>
      <c r="T21" s="2">
        <f>COUNTIF(E21:P21,"W")</f>
        <v>2</v>
      </c>
      <c r="U21">
        <f t="shared" si="48"/>
        <v>0</v>
      </c>
      <c r="V21">
        <f t="shared" si="18"/>
        <v>0</v>
      </c>
      <c r="W21">
        <f t="shared" si="19"/>
        <v>0</v>
      </c>
      <c r="X21">
        <f t="shared" si="20"/>
        <v>0</v>
      </c>
      <c r="Y21">
        <f t="shared" si="21"/>
        <v>0</v>
      </c>
      <c r="Z21">
        <f t="shared" si="22"/>
        <v>0</v>
      </c>
      <c r="AA21">
        <f t="shared" si="23"/>
        <v>0</v>
      </c>
      <c r="AB21">
        <f t="shared" si="24"/>
        <v>0</v>
      </c>
      <c r="AC21">
        <f t="shared" si="25"/>
        <v>0</v>
      </c>
      <c r="AD21">
        <f t="shared" si="26"/>
        <v>0</v>
      </c>
      <c r="AE21">
        <f t="shared" si="27"/>
        <v>0</v>
      </c>
      <c r="AG21" s="1">
        <f t="shared" si="49"/>
        <v>0</v>
      </c>
      <c r="AH21" s="1">
        <f t="shared" si="50"/>
        <v>0</v>
      </c>
      <c r="AI21" s="1">
        <f t="shared" si="51"/>
        <v>0</v>
      </c>
      <c r="AJ21" s="1">
        <f t="shared" si="52"/>
        <v>0</v>
      </c>
      <c r="AK21" s="29">
        <f t="shared" si="53"/>
        <v>0</v>
      </c>
      <c r="AL21" s="29">
        <f t="shared" si="54"/>
        <v>0</v>
      </c>
      <c r="AM21" s="29">
        <f t="shared" si="55"/>
        <v>0</v>
      </c>
      <c r="AN21" s="29">
        <f t="shared" si="56"/>
        <v>0</v>
      </c>
      <c r="AO21" s="29">
        <f t="shared" si="57"/>
        <v>0</v>
      </c>
      <c r="AP21" s="29">
        <f t="shared" si="58"/>
        <v>0</v>
      </c>
      <c r="AQ21" s="31">
        <f t="shared" si="59"/>
        <v>0</v>
      </c>
      <c r="AR21">
        <f t="shared" si="38"/>
        <v>0</v>
      </c>
      <c r="AS21">
        <f t="shared" si="39"/>
        <v>0</v>
      </c>
      <c r="AT21">
        <f t="shared" si="40"/>
        <v>0</v>
      </c>
      <c r="AU21">
        <f t="shared" si="41"/>
        <v>0</v>
      </c>
      <c r="AV21">
        <f t="shared" si="42"/>
        <v>0</v>
      </c>
      <c r="AW21">
        <f t="shared" si="43"/>
        <v>0</v>
      </c>
      <c r="AX21">
        <f t="shared" si="44"/>
        <v>0</v>
      </c>
      <c r="AY21">
        <f t="shared" si="45"/>
        <v>0</v>
      </c>
      <c r="AZ21">
        <f t="shared" si="46"/>
        <v>0</v>
      </c>
      <c r="BA21">
        <f t="shared" si="47"/>
        <v>0</v>
      </c>
    </row>
    <row r="22" spans="1:53" x14ac:dyDescent="0.25">
      <c r="A22" t="str">
        <f t="shared" si="14"/>
        <v>MasonLester</v>
      </c>
      <c r="B22" t="s">
        <v>36</v>
      </c>
      <c r="C22" t="s">
        <v>40</v>
      </c>
      <c r="D22" t="s">
        <v>24</v>
      </c>
      <c r="E22" s="2" t="s">
        <v>91</v>
      </c>
      <c r="F22" s="2" t="s">
        <v>91</v>
      </c>
      <c r="G22" s="2" t="s">
        <v>91</v>
      </c>
      <c r="H22" s="2" t="s">
        <v>223</v>
      </c>
      <c r="I22" s="2" t="s">
        <v>223</v>
      </c>
      <c r="J22" s="2" t="s">
        <v>223</v>
      </c>
      <c r="K22" s="2" t="s">
        <v>183</v>
      </c>
      <c r="L22" s="2" t="s">
        <v>191</v>
      </c>
      <c r="M22" s="2" t="s">
        <v>217</v>
      </c>
      <c r="N22" s="2" t="s">
        <v>91</v>
      </c>
      <c r="O22" s="2" t="s">
        <v>183</v>
      </c>
      <c r="P22" s="2" t="s">
        <v>223</v>
      </c>
      <c r="Q22" s="2">
        <f>+AQ22</f>
        <v>0</v>
      </c>
      <c r="R22" s="2">
        <f>COUNT(E22:P22)</f>
        <v>0</v>
      </c>
      <c r="S22" s="2">
        <f>SUM(E22:P22)</f>
        <v>0</v>
      </c>
      <c r="T22" s="2">
        <f>COUNTIF(E22:P22,"W")</f>
        <v>2</v>
      </c>
      <c r="U22">
        <f t="shared" si="48"/>
        <v>0</v>
      </c>
      <c r="V22">
        <f t="shared" si="18"/>
        <v>0</v>
      </c>
      <c r="W22">
        <f t="shared" si="19"/>
        <v>0</v>
      </c>
      <c r="X22">
        <f t="shared" si="20"/>
        <v>0</v>
      </c>
      <c r="Y22">
        <f t="shared" si="21"/>
        <v>0</v>
      </c>
      <c r="Z22">
        <f t="shared" si="22"/>
        <v>0</v>
      </c>
      <c r="AA22">
        <f t="shared" si="23"/>
        <v>0</v>
      </c>
      <c r="AB22">
        <f t="shared" si="24"/>
        <v>0</v>
      </c>
      <c r="AC22">
        <f t="shared" si="25"/>
        <v>0</v>
      </c>
      <c r="AD22">
        <f t="shared" si="26"/>
        <v>0</v>
      </c>
      <c r="AE22">
        <f t="shared" si="27"/>
        <v>0</v>
      </c>
      <c r="AG22" s="1">
        <f t="shared" si="49"/>
        <v>0</v>
      </c>
      <c r="AH22" s="1">
        <f t="shared" si="50"/>
        <v>0</v>
      </c>
      <c r="AI22" s="1">
        <f t="shared" si="51"/>
        <v>0</v>
      </c>
      <c r="AJ22" s="1">
        <f t="shared" si="52"/>
        <v>0</v>
      </c>
      <c r="AK22" s="29">
        <f t="shared" si="53"/>
        <v>0</v>
      </c>
      <c r="AL22" s="29">
        <f t="shared" si="54"/>
        <v>0</v>
      </c>
      <c r="AM22" s="29">
        <f t="shared" si="55"/>
        <v>0</v>
      </c>
      <c r="AN22" s="29">
        <f t="shared" si="56"/>
        <v>0</v>
      </c>
      <c r="AO22" s="29">
        <f t="shared" si="57"/>
        <v>0</v>
      </c>
      <c r="AP22" s="29">
        <f t="shared" si="58"/>
        <v>0</v>
      </c>
      <c r="AQ22" s="31">
        <f t="shared" si="59"/>
        <v>0</v>
      </c>
      <c r="AR22">
        <f t="shared" si="38"/>
        <v>0</v>
      </c>
      <c r="AS22">
        <f t="shared" si="39"/>
        <v>0</v>
      </c>
      <c r="AT22">
        <f t="shared" si="40"/>
        <v>0</v>
      </c>
      <c r="AU22">
        <f t="shared" si="41"/>
        <v>0</v>
      </c>
      <c r="AV22">
        <f t="shared" si="42"/>
        <v>0</v>
      </c>
      <c r="AW22">
        <f t="shared" si="43"/>
        <v>0</v>
      </c>
      <c r="AX22">
        <f t="shared" si="44"/>
        <v>0</v>
      </c>
      <c r="AY22">
        <f t="shared" si="45"/>
        <v>0</v>
      </c>
      <c r="AZ22">
        <f t="shared" si="46"/>
        <v>0</v>
      </c>
      <c r="BA22">
        <f t="shared" si="47"/>
        <v>0</v>
      </c>
    </row>
    <row r="23" spans="1:53" x14ac:dyDescent="0.25">
      <c r="A23" t="str">
        <f t="shared" si="14"/>
        <v>AlwineScott</v>
      </c>
      <c r="B23" t="s">
        <v>34</v>
      </c>
      <c r="C23" t="s">
        <v>35</v>
      </c>
      <c r="D23" s="5" t="s">
        <v>27</v>
      </c>
      <c r="E23" s="2" t="s">
        <v>91</v>
      </c>
      <c r="F23" s="2" t="s">
        <v>214</v>
      </c>
      <c r="G23" s="2" t="s">
        <v>183</v>
      </c>
      <c r="H23" s="2" t="s">
        <v>183</v>
      </c>
      <c r="I23" s="2" t="s">
        <v>214</v>
      </c>
      <c r="J23" s="2" t="s">
        <v>214</v>
      </c>
      <c r="K23" s="2" t="s">
        <v>214</v>
      </c>
      <c r="L23" s="2" t="s">
        <v>214</v>
      </c>
      <c r="M23" s="2" t="s">
        <v>214</v>
      </c>
      <c r="N23" s="2" t="s">
        <v>214</v>
      </c>
      <c r="O23" s="2" t="s">
        <v>214</v>
      </c>
      <c r="P23" s="2" t="s">
        <v>214</v>
      </c>
      <c r="Q23" s="2">
        <f>+AQ23</f>
        <v>0</v>
      </c>
      <c r="R23" s="2">
        <f>COUNT(E23:P23)</f>
        <v>0</v>
      </c>
      <c r="S23" s="2">
        <f>SUM(E23:P23)</f>
        <v>0</v>
      </c>
      <c r="T23" s="2">
        <f>COUNTIF(E23:P23,"W")</f>
        <v>2</v>
      </c>
      <c r="U23">
        <f t="shared" si="48"/>
        <v>0</v>
      </c>
      <c r="V23">
        <f t="shared" si="18"/>
        <v>0</v>
      </c>
      <c r="W23">
        <f t="shared" si="19"/>
        <v>0</v>
      </c>
      <c r="X23">
        <f t="shared" si="20"/>
        <v>0</v>
      </c>
      <c r="Y23">
        <f t="shared" si="21"/>
        <v>0</v>
      </c>
      <c r="Z23">
        <f t="shared" si="22"/>
        <v>0</v>
      </c>
      <c r="AA23">
        <f t="shared" si="23"/>
        <v>0</v>
      </c>
      <c r="AB23">
        <f t="shared" si="24"/>
        <v>0</v>
      </c>
      <c r="AC23">
        <f t="shared" si="25"/>
        <v>0</v>
      </c>
      <c r="AD23">
        <f t="shared" si="26"/>
        <v>0</v>
      </c>
      <c r="AE23">
        <f t="shared" si="27"/>
        <v>0</v>
      </c>
      <c r="AG23" s="1">
        <f t="shared" si="49"/>
        <v>0</v>
      </c>
      <c r="AH23" s="1">
        <f t="shared" si="50"/>
        <v>0</v>
      </c>
      <c r="AI23" s="1">
        <f t="shared" si="51"/>
        <v>0</v>
      </c>
      <c r="AJ23" s="1">
        <f t="shared" si="52"/>
        <v>0</v>
      </c>
      <c r="AK23" s="29">
        <f t="shared" si="53"/>
        <v>0</v>
      </c>
      <c r="AL23" s="29">
        <f t="shared" si="54"/>
        <v>0</v>
      </c>
      <c r="AM23" s="29">
        <f t="shared" si="55"/>
        <v>0</v>
      </c>
      <c r="AN23" s="29">
        <f t="shared" si="56"/>
        <v>0</v>
      </c>
      <c r="AO23" s="29">
        <f t="shared" si="57"/>
        <v>0</v>
      </c>
      <c r="AP23" s="29">
        <f t="shared" si="58"/>
        <v>0</v>
      </c>
      <c r="AQ23" s="31">
        <f t="shared" si="59"/>
        <v>0</v>
      </c>
      <c r="AR23">
        <f t="shared" si="38"/>
        <v>0</v>
      </c>
      <c r="AS23">
        <f t="shared" si="39"/>
        <v>0</v>
      </c>
      <c r="AT23">
        <f t="shared" si="40"/>
        <v>0</v>
      </c>
      <c r="AU23">
        <f t="shared" si="41"/>
        <v>0</v>
      </c>
      <c r="AV23">
        <f t="shared" si="42"/>
        <v>0</v>
      </c>
      <c r="AW23">
        <f t="shared" si="43"/>
        <v>0</v>
      </c>
      <c r="AX23">
        <f t="shared" si="44"/>
        <v>0</v>
      </c>
      <c r="AY23">
        <f t="shared" si="45"/>
        <v>0</v>
      </c>
      <c r="AZ23">
        <f t="shared" si="46"/>
        <v>0</v>
      </c>
      <c r="BA23">
        <f t="shared" si="47"/>
        <v>0</v>
      </c>
    </row>
    <row r="24" spans="1:53" x14ac:dyDescent="0.25">
      <c r="A24" t="str">
        <f t="shared" si="14"/>
        <v>TudethoutDonald</v>
      </c>
      <c r="B24" t="s">
        <v>60</v>
      </c>
      <c r="C24" t="s">
        <v>169</v>
      </c>
      <c r="D24" s="5" t="s">
        <v>57</v>
      </c>
      <c r="E24" s="2" t="s">
        <v>91</v>
      </c>
      <c r="F24" s="2" t="s">
        <v>183</v>
      </c>
      <c r="G24" s="2" t="s">
        <v>191</v>
      </c>
      <c r="H24" s="2" t="s">
        <v>191</v>
      </c>
      <c r="I24" s="2" t="s">
        <v>223</v>
      </c>
      <c r="J24" s="2" t="s">
        <v>191</v>
      </c>
      <c r="K24" s="2" t="s">
        <v>191</v>
      </c>
      <c r="L24" s="2" t="s">
        <v>183</v>
      </c>
      <c r="M24" s="2" t="s">
        <v>191</v>
      </c>
      <c r="N24" s="2" t="s">
        <v>191</v>
      </c>
      <c r="O24" s="2" t="s">
        <v>191</v>
      </c>
      <c r="P24" s="2" t="s">
        <v>91</v>
      </c>
      <c r="Q24" s="2">
        <f>+AQ24</f>
        <v>0</v>
      </c>
      <c r="R24" s="2">
        <f>COUNT(E24:P24)</f>
        <v>0</v>
      </c>
      <c r="S24" s="2">
        <f>SUM(E24:P24)</f>
        <v>0</v>
      </c>
      <c r="T24" s="2">
        <f>COUNTIF(E24:P24,"W")</f>
        <v>2</v>
      </c>
      <c r="U24">
        <f t="shared" si="48"/>
        <v>0</v>
      </c>
      <c r="V24">
        <f t="shared" si="18"/>
        <v>0</v>
      </c>
      <c r="W24">
        <f t="shared" si="19"/>
        <v>0</v>
      </c>
      <c r="X24">
        <f t="shared" si="20"/>
        <v>0</v>
      </c>
      <c r="Y24">
        <f t="shared" si="21"/>
        <v>0</v>
      </c>
      <c r="Z24">
        <f t="shared" si="22"/>
        <v>0</v>
      </c>
      <c r="AA24">
        <f t="shared" si="23"/>
        <v>0</v>
      </c>
      <c r="AB24">
        <f t="shared" si="24"/>
        <v>0</v>
      </c>
      <c r="AC24">
        <f t="shared" si="25"/>
        <v>0</v>
      </c>
      <c r="AD24">
        <f t="shared" si="26"/>
        <v>0</v>
      </c>
      <c r="AE24">
        <f t="shared" si="27"/>
        <v>0</v>
      </c>
      <c r="AG24" s="1">
        <f t="shared" si="49"/>
        <v>0</v>
      </c>
      <c r="AH24" s="1">
        <f t="shared" si="50"/>
        <v>0</v>
      </c>
      <c r="AI24" s="1">
        <f t="shared" si="51"/>
        <v>0</v>
      </c>
      <c r="AJ24" s="1">
        <f t="shared" si="52"/>
        <v>0</v>
      </c>
      <c r="AK24" s="29">
        <f t="shared" si="53"/>
        <v>0</v>
      </c>
      <c r="AL24" s="29">
        <f t="shared" si="54"/>
        <v>0</v>
      </c>
      <c r="AM24" s="29">
        <f t="shared" si="55"/>
        <v>0</v>
      </c>
      <c r="AN24" s="29">
        <f t="shared" si="56"/>
        <v>0</v>
      </c>
      <c r="AO24" s="29">
        <f t="shared" si="57"/>
        <v>0</v>
      </c>
      <c r="AP24" s="29">
        <f t="shared" si="58"/>
        <v>0</v>
      </c>
      <c r="AQ24" s="31">
        <f t="shared" si="59"/>
        <v>0</v>
      </c>
      <c r="AR24">
        <f t="shared" si="38"/>
        <v>0</v>
      </c>
      <c r="AS24">
        <f t="shared" si="39"/>
        <v>0</v>
      </c>
      <c r="AT24">
        <f t="shared" si="40"/>
        <v>0</v>
      </c>
      <c r="AU24">
        <f t="shared" si="41"/>
        <v>0</v>
      </c>
      <c r="AV24">
        <f t="shared" si="42"/>
        <v>0</v>
      </c>
      <c r="AW24">
        <f t="shared" si="43"/>
        <v>0</v>
      </c>
      <c r="AX24">
        <f t="shared" si="44"/>
        <v>0</v>
      </c>
      <c r="AY24">
        <f t="shared" si="45"/>
        <v>0</v>
      </c>
      <c r="AZ24">
        <f t="shared" si="46"/>
        <v>0</v>
      </c>
      <c r="BA24">
        <f t="shared" si="47"/>
        <v>0</v>
      </c>
    </row>
    <row r="25" spans="1:53" x14ac:dyDescent="0.25">
      <c r="A25" t="str">
        <f t="shared" si="14"/>
        <v>SmithDoug</v>
      </c>
      <c r="B25" t="s">
        <v>55</v>
      </c>
      <c r="C25" t="s">
        <v>56</v>
      </c>
      <c r="D25" s="5" t="s">
        <v>57</v>
      </c>
      <c r="E25" s="36" t="s">
        <v>54</v>
      </c>
      <c r="F25" s="36" t="s">
        <v>183</v>
      </c>
      <c r="G25" s="36" t="s">
        <v>191</v>
      </c>
      <c r="H25" s="36" t="s">
        <v>191</v>
      </c>
      <c r="I25" s="36" t="s">
        <v>54</v>
      </c>
      <c r="J25" s="36" t="s">
        <v>91</v>
      </c>
      <c r="K25" s="2" t="s">
        <v>191</v>
      </c>
      <c r="L25" s="2" t="s">
        <v>183</v>
      </c>
      <c r="M25" s="2" t="s">
        <v>91</v>
      </c>
      <c r="N25" s="2" t="s">
        <v>91</v>
      </c>
      <c r="O25" s="2" t="s">
        <v>91</v>
      </c>
      <c r="P25" s="2" t="s">
        <v>91</v>
      </c>
      <c r="Q25" s="2">
        <f>+AQ25</f>
        <v>0</v>
      </c>
      <c r="R25" s="2">
        <f>COUNT(E25:P25)</f>
        <v>0</v>
      </c>
      <c r="S25" s="2">
        <f>SUM(E25:P25)</f>
        <v>0</v>
      </c>
      <c r="T25" s="2">
        <f>COUNTIF(E25:P25,"W")</f>
        <v>2</v>
      </c>
      <c r="U25">
        <f t="shared" ref="U25:U26" si="71">SUM(V25:AE25)</f>
        <v>0</v>
      </c>
      <c r="V25">
        <f t="shared" si="18"/>
        <v>0</v>
      </c>
      <c r="W25">
        <f t="shared" si="19"/>
        <v>0</v>
      </c>
      <c r="X25">
        <f t="shared" si="20"/>
        <v>0</v>
      </c>
      <c r="Y25">
        <f t="shared" si="21"/>
        <v>0</v>
      </c>
      <c r="Z25">
        <f t="shared" si="22"/>
        <v>0</v>
      </c>
      <c r="AA25">
        <f t="shared" si="23"/>
        <v>0</v>
      </c>
      <c r="AB25">
        <f t="shared" si="24"/>
        <v>0</v>
      </c>
      <c r="AC25">
        <f t="shared" si="25"/>
        <v>0</v>
      </c>
      <c r="AD25">
        <f t="shared" si="26"/>
        <v>0</v>
      </c>
      <c r="AE25">
        <f t="shared" si="27"/>
        <v>0</v>
      </c>
      <c r="AG25" s="1">
        <f t="shared" ref="AG25:AG26" si="72">IF(V25&lt;9,+V25,8)</f>
        <v>0</v>
      </c>
      <c r="AH25" s="1">
        <f t="shared" ref="AH25:AH26" si="73">IF((V25+W25)&lt;9,(+W25),8-AG25)</f>
        <v>0</v>
      </c>
      <c r="AI25" s="1">
        <f t="shared" ref="AI25:AI26" si="74">IF((+V25+W25+X25)&lt;9,+X25,8-(AG25+AH25))</f>
        <v>0</v>
      </c>
      <c r="AJ25" s="1">
        <f t="shared" ref="AJ25:AJ26" si="75">IF((V25+W25+X25+Y25)&lt;9,Y25,8-(AG25+AH25+AI25))</f>
        <v>0</v>
      </c>
      <c r="AK25" s="29">
        <f t="shared" ref="AK25:AK26" si="76">IF((V25+W25+X25+Y25+Z25)&lt;9,Z25,8-(AG25+AH25+AI25+AJ25))</f>
        <v>0</v>
      </c>
      <c r="AL25" s="29">
        <f t="shared" ref="AL25:AL26" si="77">IF((V25+W25+X25+Y25+Z25+AA25)&lt;9,AA25,8-(AG25+AH25+AI25+AJ25+AK25))</f>
        <v>0</v>
      </c>
      <c r="AM25" s="29">
        <f t="shared" ref="AM25:AM26" si="78">IF((V25+W25+X25+Y25+Z25+AA25+AB25)&lt;9,AB25,8-(AG25+AH25+AI25+AJ25+AK25+AL25))</f>
        <v>0</v>
      </c>
      <c r="AN25" s="29">
        <f t="shared" ref="AN25:AN26" si="79">IF((V25+W25+X25+Y25+Z25+AA25+AB25+AC25)&lt;9,AC25,8-(AG25+AH25+AI25+AJ25+AK25+AL25+AM25))</f>
        <v>0</v>
      </c>
      <c r="AO25" s="29">
        <f t="shared" ref="AO25:AO26" si="80">IF((V25+W25+X25+Y25+Z25+AA25+AB25+AC25+AD25)&lt;9,AD25,8-(AG25+AH25+AI25+AJ25+AK25+AL25+AM25+AN25))</f>
        <v>0</v>
      </c>
      <c r="AP25" s="29">
        <f t="shared" ref="AP25:AP26" si="81">IF((V25+W25+X25+Y25+Z25+AA25+AB25+AC25+AD25+AE25)&lt;9,AE25,8-(AG25+AH25+AI25+AJ25+AK25+AL25+AM25+AN25+AO25))</f>
        <v>0</v>
      </c>
      <c r="AQ25" s="31">
        <f t="shared" ref="AQ25:AQ26" si="82">SUM(AR25:BA25)</f>
        <v>0</v>
      </c>
      <c r="AR25">
        <f t="shared" si="38"/>
        <v>0</v>
      </c>
      <c r="AS25">
        <f t="shared" si="39"/>
        <v>0</v>
      </c>
      <c r="AT25">
        <f t="shared" si="40"/>
        <v>0</v>
      </c>
      <c r="AU25">
        <f t="shared" si="41"/>
        <v>0</v>
      </c>
      <c r="AV25">
        <f t="shared" si="42"/>
        <v>0</v>
      </c>
      <c r="AW25">
        <f t="shared" si="43"/>
        <v>0</v>
      </c>
      <c r="AX25">
        <f t="shared" si="44"/>
        <v>0</v>
      </c>
      <c r="AY25">
        <f t="shared" si="45"/>
        <v>0</v>
      </c>
      <c r="AZ25">
        <f t="shared" si="46"/>
        <v>0</v>
      </c>
      <c r="BA25">
        <f t="shared" si="47"/>
        <v>0</v>
      </c>
    </row>
    <row r="26" spans="1:53" x14ac:dyDescent="0.25">
      <c r="A26" t="str">
        <f t="shared" si="14"/>
        <v>AlberDave</v>
      </c>
      <c r="B26" t="s">
        <v>170</v>
      </c>
      <c r="C26" t="s">
        <v>171</v>
      </c>
      <c r="D26" s="5" t="s">
        <v>21</v>
      </c>
      <c r="E26" s="37" t="s">
        <v>54</v>
      </c>
      <c r="F26" s="38" t="s">
        <v>191</v>
      </c>
      <c r="G26" s="38" t="s">
        <v>191</v>
      </c>
      <c r="H26" s="38" t="s">
        <v>191</v>
      </c>
      <c r="I26" s="38" t="s">
        <v>54</v>
      </c>
      <c r="J26" s="38" t="s">
        <v>183</v>
      </c>
      <c r="K26" s="35" t="s">
        <v>191</v>
      </c>
      <c r="L26" s="2" t="s">
        <v>54</v>
      </c>
      <c r="M26" s="2" t="s">
        <v>54</v>
      </c>
      <c r="N26" s="2" t="s">
        <v>191</v>
      </c>
      <c r="O26" s="2" t="s">
        <v>191</v>
      </c>
      <c r="P26" s="2" t="s">
        <v>183</v>
      </c>
      <c r="Q26" s="2">
        <f>+AQ26</f>
        <v>0</v>
      </c>
      <c r="R26" s="2">
        <f>COUNT(E26:P26)</f>
        <v>0</v>
      </c>
      <c r="S26" s="2">
        <f>SUM(E26:P26)</f>
        <v>0</v>
      </c>
      <c r="T26" s="2">
        <f>COUNTIF(E26:P26,"W")</f>
        <v>2</v>
      </c>
      <c r="U26">
        <f t="shared" si="71"/>
        <v>0</v>
      </c>
      <c r="V26">
        <f>COUNTIF($E26:$P26,$V$63)</f>
        <v>0</v>
      </c>
      <c r="W26">
        <f>COUNTIF($E26:$P26,$W$63)</f>
        <v>0</v>
      </c>
      <c r="X26">
        <f>COUNTIF($E26:$P26,$X$63)</f>
        <v>0</v>
      </c>
      <c r="Y26">
        <f>COUNTIF($E26:$P26,$Y$63)</f>
        <v>0</v>
      </c>
      <c r="Z26">
        <f>COUNTIF($E26:$P26,$Z$63)</f>
        <v>0</v>
      </c>
      <c r="AA26">
        <f>COUNTIF($E26:$P26,$AA$63)</f>
        <v>0</v>
      </c>
      <c r="AB26">
        <f>COUNTIF($E26:$P26,$AB$63)</f>
        <v>0</v>
      </c>
      <c r="AC26">
        <f>COUNTIF($E26:$P26,$AC$63)</f>
        <v>0</v>
      </c>
      <c r="AD26">
        <f>COUNTIF($E26:$P26,$AD$63)</f>
        <v>0</v>
      </c>
      <c r="AE26">
        <f>COUNTIF($E26:$P26,$AE$63)</f>
        <v>0</v>
      </c>
      <c r="AG26" s="1">
        <f t="shared" si="72"/>
        <v>0</v>
      </c>
      <c r="AH26" s="1">
        <f t="shared" si="73"/>
        <v>0</v>
      </c>
      <c r="AI26" s="1">
        <f t="shared" si="74"/>
        <v>0</v>
      </c>
      <c r="AJ26" s="1">
        <f t="shared" si="75"/>
        <v>0</v>
      </c>
      <c r="AK26" s="29">
        <f t="shared" si="76"/>
        <v>0</v>
      </c>
      <c r="AL26" s="29">
        <f t="shared" si="77"/>
        <v>0</v>
      </c>
      <c r="AM26" s="29">
        <f t="shared" si="78"/>
        <v>0</v>
      </c>
      <c r="AN26" s="29">
        <f t="shared" si="79"/>
        <v>0</v>
      </c>
      <c r="AO26" s="29">
        <f t="shared" si="80"/>
        <v>0</v>
      </c>
      <c r="AP26" s="29">
        <f t="shared" si="81"/>
        <v>0</v>
      </c>
      <c r="AQ26" s="31">
        <f t="shared" si="82"/>
        <v>0</v>
      </c>
      <c r="AR26">
        <f t="shared" si="38"/>
        <v>0</v>
      </c>
      <c r="AS26">
        <f t="shared" si="39"/>
        <v>0</v>
      </c>
      <c r="AT26">
        <f t="shared" si="40"/>
        <v>0</v>
      </c>
      <c r="AU26">
        <f t="shared" si="41"/>
        <v>0</v>
      </c>
      <c r="AV26">
        <f t="shared" si="42"/>
        <v>0</v>
      </c>
      <c r="AW26">
        <f t="shared" si="43"/>
        <v>0</v>
      </c>
      <c r="AX26">
        <f t="shared" si="44"/>
        <v>0</v>
      </c>
      <c r="AY26">
        <f t="shared" si="45"/>
        <v>0</v>
      </c>
      <c r="AZ26">
        <f t="shared" si="46"/>
        <v>0</v>
      </c>
      <c r="BA26">
        <f t="shared" si="47"/>
        <v>0</v>
      </c>
    </row>
    <row r="27" spans="1:53" x14ac:dyDescent="0.25">
      <c r="A27" t="str">
        <f t="shared" si="14"/>
        <v>DouglasBill</v>
      </c>
      <c r="B27" t="s">
        <v>253</v>
      </c>
      <c r="C27" t="s">
        <v>254</v>
      </c>
      <c r="D27" s="5" t="s">
        <v>26</v>
      </c>
      <c r="E27" s="2"/>
      <c r="F27" s="2"/>
      <c r="G27" s="2"/>
      <c r="H27" s="2" t="s">
        <v>255</v>
      </c>
      <c r="I27" s="2"/>
      <c r="J27" s="2"/>
      <c r="K27" s="2">
        <v>16</v>
      </c>
      <c r="L27" s="2">
        <v>16</v>
      </c>
      <c r="M27" s="2" t="s">
        <v>183</v>
      </c>
      <c r="N27" s="2" t="s">
        <v>191</v>
      </c>
      <c r="O27" s="2" t="s">
        <v>191</v>
      </c>
      <c r="P27" s="2">
        <v>21</v>
      </c>
      <c r="Q27" s="2">
        <f>+AQ27</f>
        <v>53</v>
      </c>
      <c r="R27" s="2">
        <f>COUNT(E27:P27)</f>
        <v>3</v>
      </c>
      <c r="S27" s="2">
        <f>SUM(E27:P27)</f>
        <v>53</v>
      </c>
      <c r="T27" s="2">
        <f>COUNTIF(E27:P27,"W")</f>
        <v>1</v>
      </c>
      <c r="U27">
        <f t="shared" ref="U27" si="83">SUM(V27:AE27)</f>
        <v>3</v>
      </c>
      <c r="V27">
        <f>COUNTIF($E27:$P27,$V$63)</f>
        <v>0</v>
      </c>
      <c r="W27">
        <f>COUNTIF($E27:$P27,$W$63)</f>
        <v>0</v>
      </c>
      <c r="X27">
        <f>COUNTIF($E27:$P27,$X$63)</f>
        <v>1</v>
      </c>
      <c r="Y27">
        <f>COUNTIF($E27:$P27,$Y$63)</f>
        <v>0</v>
      </c>
      <c r="Z27">
        <f>COUNTIF($E27:$P27,$Z$63)</f>
        <v>2</v>
      </c>
      <c r="AA27">
        <f>COUNTIF($E27:$P27,$AA$63)</f>
        <v>0</v>
      </c>
      <c r="AB27">
        <f>COUNTIF($E27:$P27,$AB$63)</f>
        <v>0</v>
      </c>
      <c r="AC27">
        <f>COUNTIF($E27:$P27,$AC$63)</f>
        <v>0</v>
      </c>
      <c r="AD27">
        <f>COUNTIF($E27:$P27,$AD$63)</f>
        <v>0</v>
      </c>
      <c r="AE27">
        <f>COUNTIF($E27:$P27,$AE$63)</f>
        <v>0</v>
      </c>
      <c r="AG27" s="1">
        <f t="shared" ref="AG27" si="84">IF(V27&lt;9,+V27,8)</f>
        <v>0</v>
      </c>
      <c r="AH27" s="1">
        <f t="shared" ref="AH27" si="85">IF((V27+W27)&lt;9,(+W27),8-AG27)</f>
        <v>0</v>
      </c>
      <c r="AI27" s="1">
        <f t="shared" ref="AI27" si="86">IF((+V27+W27+X27)&lt;9,+X27,8-(AG27+AH27))</f>
        <v>1</v>
      </c>
      <c r="AJ27" s="1">
        <f t="shared" ref="AJ27" si="87">IF((V27+W27+X27+Y27)&lt;9,Y27,8-(AG27+AH27+AI27))</f>
        <v>0</v>
      </c>
      <c r="AK27" s="29">
        <f t="shared" ref="AK27" si="88">IF((V27+W27+X27+Y27+Z27)&lt;9,Z27,8-(AG27+AH27+AI27+AJ27))</f>
        <v>2</v>
      </c>
      <c r="AL27" s="29">
        <f t="shared" ref="AL27" si="89">IF((V27+W27+X27+Y27+Z27+AA27)&lt;9,AA27,8-(AG27+AH27+AI27+AJ27+AK27))</f>
        <v>0</v>
      </c>
      <c r="AM27" s="29">
        <f t="shared" ref="AM27" si="90">IF((V27+W27+X27+Y27+Z27+AA27+AB27)&lt;9,AB27,8-(AG27+AH27+AI27+AJ27+AK27+AL27))</f>
        <v>0</v>
      </c>
      <c r="AN27" s="29">
        <f t="shared" ref="AN27" si="91">IF((V27+W27+X27+Y27+Z27+AA27+AB27+AC27)&lt;9,AC27,8-(AG27+AH27+AI27+AJ27+AK27+AL27+AM27))</f>
        <v>0</v>
      </c>
      <c r="AO27" s="29">
        <f t="shared" ref="AO27" si="92">IF((V27+W27+X27+Y27+Z27+AA27+AB27+AC27+AD27)&lt;9,AD27,8-(AG27+AH27+AI27+AJ27+AK27+AL27+AM27+AN27))</f>
        <v>0</v>
      </c>
      <c r="AP27" s="29">
        <f t="shared" ref="AP27" si="93">IF((V27+W27+X27+Y27+Z27+AA27+AB27+AC27+AD27+AE27)&lt;9,AE27,8-(AG27+AH27+AI27+AJ27+AK27+AL27+AM27+AN27+AO27))</f>
        <v>0</v>
      </c>
      <c r="AQ27" s="31">
        <f t="shared" ref="AQ27" si="94">SUM(AR27:BA27)</f>
        <v>53</v>
      </c>
      <c r="AR27">
        <f t="shared" ref="AR27" si="95">+AG27*AR$63</f>
        <v>0</v>
      </c>
      <c r="AS27">
        <f t="shared" ref="AS27" si="96">+AH27*AS$63</f>
        <v>0</v>
      </c>
      <c r="AT27">
        <f t="shared" ref="AT27" si="97">+AI27*AT$63</f>
        <v>21</v>
      </c>
      <c r="AU27">
        <f t="shared" ref="AU27" si="98">+AJ27*AU$63</f>
        <v>0</v>
      </c>
      <c r="AV27">
        <f t="shared" ref="AV27" si="99">+AK27*AV$63</f>
        <v>32</v>
      </c>
      <c r="AW27">
        <f t="shared" ref="AW27" si="100">+AL27*AW$63</f>
        <v>0</v>
      </c>
      <c r="AX27">
        <f t="shared" ref="AX27" si="101">+AM27*AX$63</f>
        <v>0</v>
      </c>
      <c r="AY27">
        <f t="shared" ref="AY27" si="102">+AN27*AY$63</f>
        <v>0</v>
      </c>
      <c r="AZ27">
        <f t="shared" ref="AZ27" si="103">+AO27*AZ$63</f>
        <v>0</v>
      </c>
      <c r="BA27">
        <f t="shared" ref="BA27" si="104">+AP27*BA$63</f>
        <v>0</v>
      </c>
    </row>
    <row r="28" spans="1:53" x14ac:dyDescent="0.25">
      <c r="B28" t="s">
        <v>258</v>
      </c>
      <c r="C28" t="s">
        <v>257</v>
      </c>
      <c r="D28" s="5" t="s">
        <v>24</v>
      </c>
      <c r="E28" s="2"/>
      <c r="F28" s="2"/>
      <c r="G28" s="2"/>
      <c r="H28" s="2" t="s">
        <v>255</v>
      </c>
      <c r="I28" s="2"/>
      <c r="J28" s="2"/>
      <c r="K28" s="2"/>
      <c r="L28" s="2">
        <v>18</v>
      </c>
      <c r="M28" s="2">
        <v>16</v>
      </c>
      <c r="N28" s="2" t="s">
        <v>191</v>
      </c>
      <c r="O28" s="2" t="s">
        <v>183</v>
      </c>
      <c r="P28" s="2" t="s">
        <v>191</v>
      </c>
      <c r="Q28" s="2">
        <f>+AQ28</f>
        <v>34</v>
      </c>
      <c r="R28" s="2">
        <f>COUNT(E28:P28)</f>
        <v>2</v>
      </c>
      <c r="S28" s="2">
        <f>SUM(E28:P28)</f>
        <v>34</v>
      </c>
      <c r="T28" s="2">
        <f>COUNTIF(E28:P28,"W")</f>
        <v>1</v>
      </c>
      <c r="U28">
        <f t="shared" ref="U28" si="105">SUM(V28:AE28)</f>
        <v>2</v>
      </c>
      <c r="V28">
        <f>COUNTIF($E28:$P28,$V$63)</f>
        <v>0</v>
      </c>
      <c r="W28">
        <f>COUNTIF($E28:$P28,$W$63)</f>
        <v>0</v>
      </c>
      <c r="X28">
        <f>COUNTIF($E28:$P28,$X$63)</f>
        <v>0</v>
      </c>
      <c r="Y28">
        <f>COUNTIF($E28:$P28,$Y$63)</f>
        <v>1</v>
      </c>
      <c r="Z28">
        <f>COUNTIF($E28:$P28,$Z$63)</f>
        <v>1</v>
      </c>
      <c r="AA28">
        <f>COUNTIF($E28:$P28,$AA$63)</f>
        <v>0</v>
      </c>
      <c r="AB28">
        <f>COUNTIF($E28:$P28,$AB$63)</f>
        <v>0</v>
      </c>
      <c r="AC28">
        <f>COUNTIF($E28:$P28,$AC$63)</f>
        <v>0</v>
      </c>
      <c r="AD28">
        <f>COUNTIF($E28:$P28,$AD$63)</f>
        <v>0</v>
      </c>
      <c r="AE28">
        <f>COUNTIF($E28:$P28,$AE$63)</f>
        <v>0</v>
      </c>
      <c r="AG28" s="1">
        <f t="shared" ref="AG28" si="106">IF(V28&lt;9,+V28,8)</f>
        <v>0</v>
      </c>
      <c r="AH28" s="1">
        <f t="shared" ref="AH28" si="107">IF((V28+W28)&lt;9,(+W28),8-AG28)</f>
        <v>0</v>
      </c>
      <c r="AI28" s="1">
        <f t="shared" ref="AI28" si="108">IF((+V28+W28+X28)&lt;9,+X28,8-(AG28+AH28))</f>
        <v>0</v>
      </c>
      <c r="AJ28" s="1">
        <f t="shared" ref="AJ28" si="109">IF((V28+W28+X28+Y28)&lt;9,Y28,8-(AG28+AH28+AI28))</f>
        <v>1</v>
      </c>
      <c r="AK28" s="29">
        <f t="shared" ref="AK28" si="110">IF((V28+W28+X28+Y28+Z28)&lt;9,Z28,8-(AG28+AH28+AI28+AJ28))</f>
        <v>1</v>
      </c>
      <c r="AL28" s="29">
        <f t="shared" ref="AL28" si="111">IF((V28+W28+X28+Y28+Z28+AA28)&lt;9,AA28,8-(AG28+AH28+AI28+AJ28+AK28))</f>
        <v>0</v>
      </c>
      <c r="AM28" s="29">
        <f t="shared" ref="AM28" si="112">IF((V28+W28+X28+Y28+Z28+AA28+AB28)&lt;9,AB28,8-(AG28+AH28+AI28+AJ28+AK28+AL28))</f>
        <v>0</v>
      </c>
      <c r="AN28" s="29">
        <f t="shared" ref="AN28" si="113">IF((V28+W28+X28+Y28+Z28+AA28+AB28+AC28)&lt;9,AC28,8-(AG28+AH28+AI28+AJ28+AK28+AL28+AM28))</f>
        <v>0</v>
      </c>
      <c r="AO28" s="29">
        <f t="shared" ref="AO28" si="114">IF((V28+W28+X28+Y28+Z28+AA28+AB28+AC28+AD28)&lt;9,AD28,8-(AG28+AH28+AI28+AJ28+AK28+AL28+AM28+AN28))</f>
        <v>0</v>
      </c>
      <c r="AP28" s="29">
        <f t="shared" ref="AP28" si="115">IF((V28+W28+X28+Y28+Z28+AA28+AB28+AC28+AD28+AE28)&lt;9,AE28,8-(AG28+AH28+AI28+AJ28+AK28+AL28+AM28+AN28+AO28))</f>
        <v>0</v>
      </c>
      <c r="AQ28" s="31">
        <f t="shared" ref="AQ28" si="116">SUM(AR28:BA28)</f>
        <v>34</v>
      </c>
      <c r="AR28">
        <f t="shared" ref="AR28" si="117">+AG28*AR$63</f>
        <v>0</v>
      </c>
      <c r="AS28">
        <f t="shared" ref="AS28" si="118">+AH28*AS$63</f>
        <v>0</v>
      </c>
      <c r="AT28">
        <f t="shared" ref="AT28" si="119">+AI28*AT$63</f>
        <v>0</v>
      </c>
      <c r="AU28">
        <f t="shared" ref="AU28" si="120">+AJ28*AU$63</f>
        <v>18</v>
      </c>
      <c r="AV28">
        <f t="shared" ref="AV28" si="121">+AK28*AV$63</f>
        <v>16</v>
      </c>
      <c r="AW28">
        <f t="shared" ref="AW28" si="122">+AL28*AW$63</f>
        <v>0</v>
      </c>
      <c r="AX28">
        <f t="shared" ref="AX28" si="123">+AM28*AX$63</f>
        <v>0</v>
      </c>
      <c r="AY28">
        <f t="shared" ref="AY28" si="124">+AN28*AY$63</f>
        <v>0</v>
      </c>
      <c r="AZ28">
        <f t="shared" ref="AZ28" si="125">+AO28*AZ$63</f>
        <v>0</v>
      </c>
      <c r="BA28">
        <f t="shared" ref="BA28" si="126">+AP28*BA$63</f>
        <v>0</v>
      </c>
    </row>
    <row r="29" spans="1:53" x14ac:dyDescent="0.25">
      <c r="D29" s="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53" ht="21" x14ac:dyDescent="0.35">
      <c r="B30" s="47" t="s">
        <v>14</v>
      </c>
      <c r="C30" s="47"/>
      <c r="D30" s="47"/>
      <c r="E30" s="2" t="str">
        <f>+$E$3</f>
        <v>MM</v>
      </c>
      <c r="F30" s="2" t="str">
        <f>+$F$3</f>
        <v>BF</v>
      </c>
      <c r="G30" s="2" t="str">
        <f>+$G$3</f>
        <v>MI</v>
      </c>
      <c r="H30" s="2" t="str">
        <f>+$H$3</f>
        <v>MI</v>
      </c>
      <c r="I30" s="2" t="str">
        <f>+$I$3</f>
        <v>GL</v>
      </c>
      <c r="J30" s="2" t="str">
        <f t="shared" ref="J30:P30" si="127">+J$3</f>
        <v>ME</v>
      </c>
      <c r="K30" s="2" t="str">
        <f t="shared" si="127"/>
        <v>ES</v>
      </c>
      <c r="L30" s="2" t="str">
        <f t="shared" si="127"/>
        <v>BF</v>
      </c>
      <c r="M30" s="2" t="str">
        <f t="shared" si="127"/>
        <v>GL</v>
      </c>
      <c r="N30" s="2" t="str">
        <f t="shared" si="127"/>
        <v>MM</v>
      </c>
      <c r="O30" s="2" t="str">
        <f t="shared" si="127"/>
        <v>ES</v>
      </c>
      <c r="P30" s="2" t="str">
        <f t="shared" si="127"/>
        <v>ME</v>
      </c>
      <c r="Q30" s="48" t="s">
        <v>7</v>
      </c>
      <c r="R30" s="45" t="s">
        <v>8</v>
      </c>
      <c r="S30" s="48" t="s">
        <v>9</v>
      </c>
      <c r="T30" s="54" t="s">
        <v>150</v>
      </c>
    </row>
    <row r="31" spans="1:53" x14ac:dyDescent="0.25">
      <c r="A31" t="str">
        <f t="shared" si="14"/>
        <v>Last NameFirst Name</v>
      </c>
      <c r="B31" s="3" t="s">
        <v>10</v>
      </c>
      <c r="C31" s="3" t="s">
        <v>11</v>
      </c>
      <c r="D31" s="4" t="s">
        <v>12</v>
      </c>
      <c r="E31" s="21">
        <f>+E$4</f>
        <v>44682</v>
      </c>
      <c r="F31" s="21">
        <f t="shared" ref="F31:P31" si="128">+F$4</f>
        <v>44696</v>
      </c>
      <c r="G31" s="21">
        <f t="shared" si="128"/>
        <v>44702</v>
      </c>
      <c r="H31" s="21">
        <f t="shared" si="128"/>
        <v>44703</v>
      </c>
      <c r="I31" s="21">
        <f t="shared" si="128"/>
        <v>44717</v>
      </c>
      <c r="J31" s="21">
        <f t="shared" si="128"/>
        <v>44738</v>
      </c>
      <c r="K31" s="21">
        <f t="shared" si="128"/>
        <v>44780</v>
      </c>
      <c r="L31" s="21">
        <f t="shared" si="128"/>
        <v>44801</v>
      </c>
      <c r="M31" s="21">
        <f t="shared" si="128"/>
        <v>44815</v>
      </c>
      <c r="N31" s="21">
        <f t="shared" si="128"/>
        <v>44822</v>
      </c>
      <c r="O31" s="21">
        <f t="shared" si="128"/>
        <v>44829</v>
      </c>
      <c r="P31" s="21">
        <f t="shared" si="128"/>
        <v>44843</v>
      </c>
      <c r="Q31" s="49"/>
      <c r="R31" s="46"/>
      <c r="S31" s="49"/>
      <c r="T31" s="55"/>
      <c r="U31" s="2" t="s">
        <v>9</v>
      </c>
      <c r="V31" s="2">
        <v>30</v>
      </c>
      <c r="W31" s="2">
        <v>25</v>
      </c>
      <c r="X31" s="2">
        <v>21</v>
      </c>
      <c r="Y31" s="2">
        <v>18</v>
      </c>
      <c r="Z31" s="2">
        <v>16</v>
      </c>
      <c r="AA31" s="2">
        <v>15</v>
      </c>
      <c r="AB31" s="2">
        <v>14</v>
      </c>
      <c r="AC31" s="2">
        <v>13</v>
      </c>
      <c r="AD31" s="2">
        <v>12</v>
      </c>
      <c r="AE31" s="2">
        <v>11</v>
      </c>
      <c r="AF31" s="30"/>
      <c r="AG31" s="2">
        <v>30</v>
      </c>
      <c r="AH31" s="2">
        <v>25</v>
      </c>
      <c r="AI31" s="2">
        <v>21</v>
      </c>
      <c r="AJ31" s="2">
        <v>18</v>
      </c>
      <c r="AK31" s="2">
        <v>16</v>
      </c>
      <c r="AL31" s="2">
        <v>15</v>
      </c>
      <c r="AM31" s="2">
        <v>14</v>
      </c>
      <c r="AN31" s="2">
        <v>13</v>
      </c>
      <c r="AO31" s="2">
        <v>12</v>
      </c>
      <c r="AP31" s="2">
        <v>11</v>
      </c>
      <c r="AQ31" s="32"/>
      <c r="AR31" s="2">
        <v>30</v>
      </c>
      <c r="AS31" s="2">
        <v>25</v>
      </c>
      <c r="AT31" s="2">
        <v>21</v>
      </c>
      <c r="AU31" s="2">
        <v>18</v>
      </c>
      <c r="AV31" s="2">
        <v>16</v>
      </c>
      <c r="AW31" s="2">
        <v>15</v>
      </c>
      <c r="AX31" s="2">
        <v>14</v>
      </c>
      <c r="AY31" s="2">
        <v>13</v>
      </c>
      <c r="AZ31" s="2">
        <v>12</v>
      </c>
      <c r="BA31" s="2">
        <v>11</v>
      </c>
    </row>
    <row r="32" spans="1:53" x14ac:dyDescent="0.25">
      <c r="A32" t="str">
        <f t="shared" si="14"/>
        <v>SargentCory</v>
      </c>
      <c r="B32" t="s">
        <v>209</v>
      </c>
      <c r="C32" t="s">
        <v>38</v>
      </c>
      <c r="D32" t="s">
        <v>27</v>
      </c>
      <c r="E32" s="2" t="s">
        <v>191</v>
      </c>
      <c r="F32" s="2">
        <v>25</v>
      </c>
      <c r="G32" s="2" t="s">
        <v>183</v>
      </c>
      <c r="H32" s="2" t="s">
        <v>183</v>
      </c>
      <c r="I32" s="2">
        <v>30</v>
      </c>
      <c r="J32" s="2">
        <v>25</v>
      </c>
      <c r="K32" s="2">
        <v>30</v>
      </c>
      <c r="L32" s="2">
        <v>25</v>
      </c>
      <c r="M32" s="2">
        <v>30</v>
      </c>
      <c r="N32" s="2" t="s">
        <v>191</v>
      </c>
      <c r="O32" s="2">
        <v>30</v>
      </c>
      <c r="P32" s="2">
        <v>30</v>
      </c>
      <c r="Q32" s="2">
        <f>+AQ32</f>
        <v>225</v>
      </c>
      <c r="R32" s="2">
        <f>COUNT(E32:P32)</f>
        <v>8</v>
      </c>
      <c r="S32" s="2">
        <f>SUM(E32:P32)</f>
        <v>225</v>
      </c>
      <c r="T32" s="2">
        <f>COUNTIF(E32:P32,"W")</f>
        <v>2</v>
      </c>
      <c r="U32">
        <f t="shared" ref="U32" si="129">SUM(V32:AE32)</f>
        <v>8</v>
      </c>
      <c r="V32">
        <f t="shared" ref="V32:V47" si="130">COUNTIF($E32:$P32,$V$63)</f>
        <v>5</v>
      </c>
      <c r="W32">
        <f t="shared" ref="W32:W47" si="131">COUNTIF($E32:$P32,$W$63)</f>
        <v>3</v>
      </c>
      <c r="X32">
        <f t="shared" ref="X32:X47" si="132">COUNTIF($E32:$P32,$X$63)</f>
        <v>0</v>
      </c>
      <c r="Y32">
        <f t="shared" ref="Y32:Y47" si="133">COUNTIF($E32:$P32,$Y$63)</f>
        <v>0</v>
      </c>
      <c r="Z32">
        <f t="shared" ref="Z32:Z47" si="134">COUNTIF($E32:$P32,$Z$63)</f>
        <v>0</v>
      </c>
      <c r="AA32">
        <f t="shared" ref="AA32:AA47" si="135">COUNTIF($E32:$P32,$AA$63)</f>
        <v>0</v>
      </c>
      <c r="AB32">
        <f t="shared" ref="AB32:AB47" si="136">COUNTIF($E32:$P32,$AB$63)</f>
        <v>0</v>
      </c>
      <c r="AC32">
        <f t="shared" ref="AC32:AC47" si="137">COUNTIF($E32:$P32,$AC$63)</f>
        <v>0</v>
      </c>
      <c r="AD32">
        <f t="shared" ref="AD32:AD47" si="138">COUNTIF($E32:$P32,$AD$63)</f>
        <v>0</v>
      </c>
      <c r="AE32">
        <f t="shared" ref="AE32:AE47" si="139">COUNTIF($E32:$P32,$AE$63)</f>
        <v>0</v>
      </c>
      <c r="AG32" s="1">
        <f t="shared" ref="AG32" si="140">IF(V32&lt;9,+V32,8)</f>
        <v>5</v>
      </c>
      <c r="AH32" s="1">
        <f t="shared" ref="AH32" si="141">IF((V32+W32)&lt;9,(+W32),8-AG32)</f>
        <v>3</v>
      </c>
      <c r="AI32" s="1">
        <f>IF((+V32+W32+X32)&lt;9,+X32,8-(AG32+AH32))</f>
        <v>0</v>
      </c>
      <c r="AJ32" s="1">
        <f t="shared" ref="AJ32" si="142">IF((V32+W32+X32+Y32)&lt;9,Y32,8-(AG32+AH32+AI32))</f>
        <v>0</v>
      </c>
      <c r="AK32" s="29">
        <f t="shared" ref="AK32" si="143">IF((V32+W32+X32+Y32+Z32)&lt;9,Z32,8-(AG32+AH32+AI32+AJ32))</f>
        <v>0</v>
      </c>
      <c r="AL32" s="29">
        <f t="shared" ref="AL32" si="144">IF((V32+W32+X32+Y32+Z32+AA32)&lt;9,AA32,8-(AG32+AH32+AI32+AJ32+AK32))</f>
        <v>0</v>
      </c>
      <c r="AM32" s="29">
        <f t="shared" ref="AM32" si="145">IF((V32+W32+X32+Y32+Z32+AA32+AB32)&lt;9,AB32,8-(AG32+AH32+AI32+AJ32+AK32+AL32))</f>
        <v>0</v>
      </c>
      <c r="AN32" s="29">
        <f t="shared" ref="AN32" si="146">IF((V32+W32+X32+Y32+Z32+AA32+AB32+AC32)&lt;9,AC32,8-(AG32+AH32+AI32+AJ32+AK32+AL32+AM32))</f>
        <v>0</v>
      </c>
      <c r="AO32" s="29">
        <f t="shared" ref="AO32" si="147">IF((V32+W32+X32+Y32+Z32+AA32+AB32+AC32+AD32)&lt;9,AD32,8-(AG32+AH32+AI32+AJ32+AK32+AL32+AM32+AN32))</f>
        <v>0</v>
      </c>
      <c r="AP32" s="29">
        <f t="shared" ref="AP32" si="148">IF((V32+W32+X32+Y32+Z32+AA32+AB32+AC32+AD32+AE32)&lt;9,AE32,8-(AG32+AH32+AI32+AJ32+AK32+AL32+AM32+AN32+AO32))</f>
        <v>0</v>
      </c>
      <c r="AQ32" s="31">
        <f t="shared" ref="AQ32" si="149">SUM(AR32:BA32)</f>
        <v>225</v>
      </c>
      <c r="AR32">
        <f t="shared" ref="AR32:AR47" si="150">+AG32*AR$63</f>
        <v>150</v>
      </c>
      <c r="AS32">
        <f t="shared" ref="AS32:AS47" si="151">+AH32*AS$63</f>
        <v>75</v>
      </c>
      <c r="AT32">
        <f t="shared" ref="AT32:AT47" si="152">+AI32*AT$63</f>
        <v>0</v>
      </c>
      <c r="AU32">
        <f t="shared" ref="AU32:AU47" si="153">+AJ32*AU$63</f>
        <v>0</v>
      </c>
      <c r="AV32">
        <f t="shared" ref="AV32:AV47" si="154">+AK32*AV$63</f>
        <v>0</v>
      </c>
      <c r="AW32">
        <f t="shared" ref="AW32:AW47" si="155">+AL32*AW$63</f>
        <v>0</v>
      </c>
      <c r="AX32">
        <f t="shared" ref="AX32:AX47" si="156">+AM32*AX$63</f>
        <v>0</v>
      </c>
      <c r="AY32">
        <f t="shared" ref="AY32:AY47" si="157">+AN32*AY$63</f>
        <v>0</v>
      </c>
      <c r="AZ32">
        <f t="shared" ref="AZ32:AZ47" si="158">+AO32*AZ$63</f>
        <v>0</v>
      </c>
      <c r="BA32">
        <f t="shared" ref="BA32:BA47" si="159">+AP32*BA$63</f>
        <v>0</v>
      </c>
    </row>
    <row r="33" spans="1:53" x14ac:dyDescent="0.25">
      <c r="A33" t="str">
        <f t="shared" si="14"/>
        <v>KerrMike</v>
      </c>
      <c r="B33" t="s">
        <v>30</v>
      </c>
      <c r="C33" t="s">
        <v>31</v>
      </c>
      <c r="D33" t="s">
        <v>24</v>
      </c>
      <c r="E33" s="2">
        <v>25</v>
      </c>
      <c r="F33" s="2">
        <v>15</v>
      </c>
      <c r="G33" s="2">
        <v>30</v>
      </c>
      <c r="H33" s="2">
        <v>30</v>
      </c>
      <c r="I33" s="2">
        <v>21</v>
      </c>
      <c r="J33" s="2">
        <v>21</v>
      </c>
      <c r="K33" s="2" t="s">
        <v>183</v>
      </c>
      <c r="L33" s="2">
        <v>30</v>
      </c>
      <c r="M33" s="2">
        <v>25</v>
      </c>
      <c r="N33" s="2">
        <v>25</v>
      </c>
      <c r="O33" s="2" t="s">
        <v>183</v>
      </c>
      <c r="P33" s="2">
        <v>16</v>
      </c>
      <c r="Q33" s="2">
        <f>+AQ33</f>
        <v>207</v>
      </c>
      <c r="R33" s="2">
        <f>COUNT(E33:P33)</f>
        <v>10</v>
      </c>
      <c r="S33" s="2">
        <f>SUM(E33:P33)</f>
        <v>238</v>
      </c>
      <c r="T33" s="2">
        <f>COUNTIF(E33:P33,"W")</f>
        <v>2</v>
      </c>
      <c r="U33">
        <f t="shared" ref="U33:U47" si="160">SUM(V33:AE33)</f>
        <v>10</v>
      </c>
      <c r="V33">
        <f t="shared" si="130"/>
        <v>3</v>
      </c>
      <c r="W33">
        <f t="shared" si="131"/>
        <v>3</v>
      </c>
      <c r="X33">
        <f t="shared" si="132"/>
        <v>2</v>
      </c>
      <c r="Y33">
        <f t="shared" si="133"/>
        <v>0</v>
      </c>
      <c r="Z33">
        <f t="shared" si="134"/>
        <v>1</v>
      </c>
      <c r="AA33">
        <f t="shared" si="135"/>
        <v>1</v>
      </c>
      <c r="AB33">
        <f t="shared" si="136"/>
        <v>0</v>
      </c>
      <c r="AC33">
        <f t="shared" si="137"/>
        <v>0</v>
      </c>
      <c r="AD33">
        <f t="shared" si="138"/>
        <v>0</v>
      </c>
      <c r="AE33">
        <f t="shared" si="139"/>
        <v>0</v>
      </c>
      <c r="AG33" s="1">
        <f t="shared" ref="AG33:AG47" si="161">IF(V33&lt;9,+V33,8)</f>
        <v>3</v>
      </c>
      <c r="AH33" s="1">
        <f t="shared" ref="AH33:AH47" si="162">IF((V33+W33)&lt;9,(+W33),8-AG33)</f>
        <v>3</v>
      </c>
      <c r="AI33" s="1">
        <f t="shared" ref="AI33:AI47" si="163">IF((+V33+W33+X33)&lt;9,+X33,8-(AG33+AH33))</f>
        <v>2</v>
      </c>
      <c r="AJ33" s="1">
        <f t="shared" ref="AJ33:AJ47" si="164">IF((V33+W33+X33+Y33)&lt;9,Y33,8-(AG33+AH33+AI33))</f>
        <v>0</v>
      </c>
      <c r="AK33" s="29">
        <f t="shared" ref="AK33:AK47" si="165">IF((V33+W33+X33+Y33+Z33)&lt;9,Z33,8-(AG33+AH33+AI33+AJ33))</f>
        <v>0</v>
      </c>
      <c r="AL33" s="29">
        <f t="shared" ref="AL33:AL47" si="166">IF((V33+W33+X33+Y33+Z33+AA33)&lt;9,AA33,8-(AG33+AH33+AI33+AJ33+AK33))</f>
        <v>0</v>
      </c>
      <c r="AM33" s="29">
        <f t="shared" ref="AM33:AM47" si="167">IF((V33+W33+X33+Y33+Z33+AA33+AB33)&lt;9,AB33,8-(AG33+AH33+AI33+AJ33+AK33+AL33))</f>
        <v>0</v>
      </c>
      <c r="AN33" s="29">
        <f t="shared" ref="AN33:AN47" si="168">IF((V33+W33+X33+Y33+Z33+AA33+AB33+AC33)&lt;9,AC33,8-(AG33+AH33+AI33+AJ33+AK33+AL33+AM33))</f>
        <v>0</v>
      </c>
      <c r="AO33" s="29">
        <f t="shared" ref="AO33:AO47" si="169">IF((V33+W33+X33+Y33+Z33+AA33+AB33+AC33+AD33)&lt;9,AD33,8-(AG33+AH33+AI33+AJ33+AK33+AL33+AM33+AN33))</f>
        <v>0</v>
      </c>
      <c r="AP33" s="29">
        <f t="shared" ref="AP33:AP47" si="170">IF((V33+W33+X33+Y33+Z33+AA33+AB33+AC33+AD33+AE33)&lt;9,AE33,8-(AG33+AH33+AI33+AJ33+AK33+AL33+AM33+AN33+AO33))</f>
        <v>0</v>
      </c>
      <c r="AQ33" s="31">
        <f t="shared" ref="AQ33:AQ47" si="171">SUM(AR33:BA33)</f>
        <v>207</v>
      </c>
      <c r="AR33">
        <f t="shared" si="150"/>
        <v>90</v>
      </c>
      <c r="AS33">
        <f t="shared" si="151"/>
        <v>75</v>
      </c>
      <c r="AT33">
        <f t="shared" si="152"/>
        <v>42</v>
      </c>
      <c r="AU33">
        <f t="shared" si="153"/>
        <v>0</v>
      </c>
      <c r="AV33">
        <f t="shared" si="154"/>
        <v>0</v>
      </c>
      <c r="AW33">
        <f t="shared" si="155"/>
        <v>0</v>
      </c>
      <c r="AX33">
        <f t="shared" si="156"/>
        <v>0</v>
      </c>
      <c r="AY33">
        <f t="shared" si="157"/>
        <v>0</v>
      </c>
      <c r="AZ33">
        <f t="shared" si="158"/>
        <v>0</v>
      </c>
      <c r="BA33">
        <f t="shared" si="159"/>
        <v>0</v>
      </c>
    </row>
    <row r="34" spans="1:53" x14ac:dyDescent="0.25">
      <c r="A34" t="str">
        <f t="shared" si="14"/>
        <v>WehnerSteve</v>
      </c>
      <c r="B34" t="s">
        <v>37</v>
      </c>
      <c r="C34" t="s">
        <v>28</v>
      </c>
      <c r="D34" s="5" t="s">
        <v>27</v>
      </c>
      <c r="E34" s="2">
        <v>21</v>
      </c>
      <c r="F34" s="2">
        <v>16</v>
      </c>
      <c r="G34" s="2" t="s">
        <v>183</v>
      </c>
      <c r="H34" s="2" t="s">
        <v>183</v>
      </c>
      <c r="I34" s="2">
        <v>16</v>
      </c>
      <c r="J34" s="2">
        <v>18</v>
      </c>
      <c r="K34" s="2">
        <v>21</v>
      </c>
      <c r="L34" s="2">
        <v>21</v>
      </c>
      <c r="M34" s="2">
        <v>16</v>
      </c>
      <c r="N34" s="2">
        <v>30</v>
      </c>
      <c r="O34" s="2">
        <v>21</v>
      </c>
      <c r="P34" s="2">
        <v>21</v>
      </c>
      <c r="Q34" s="2">
        <f>+AQ34</f>
        <v>169</v>
      </c>
      <c r="R34" s="2">
        <f>COUNT(E34:P34)</f>
        <v>10</v>
      </c>
      <c r="S34" s="2">
        <f>SUM(E34:P34)</f>
        <v>201</v>
      </c>
      <c r="T34" s="2">
        <f>COUNTIF(E34:P34,"W")</f>
        <v>2</v>
      </c>
      <c r="U34">
        <f t="shared" si="160"/>
        <v>10</v>
      </c>
      <c r="V34">
        <f t="shared" si="130"/>
        <v>1</v>
      </c>
      <c r="W34">
        <f t="shared" si="131"/>
        <v>0</v>
      </c>
      <c r="X34">
        <f t="shared" si="132"/>
        <v>5</v>
      </c>
      <c r="Y34">
        <f t="shared" si="133"/>
        <v>1</v>
      </c>
      <c r="Z34">
        <f t="shared" si="134"/>
        <v>3</v>
      </c>
      <c r="AA34">
        <f t="shared" si="135"/>
        <v>0</v>
      </c>
      <c r="AB34">
        <f t="shared" si="136"/>
        <v>0</v>
      </c>
      <c r="AC34">
        <f t="shared" si="137"/>
        <v>0</v>
      </c>
      <c r="AD34">
        <f t="shared" si="138"/>
        <v>0</v>
      </c>
      <c r="AE34">
        <f t="shared" si="139"/>
        <v>0</v>
      </c>
      <c r="AG34" s="1">
        <f t="shared" si="161"/>
        <v>1</v>
      </c>
      <c r="AH34" s="1">
        <f t="shared" si="162"/>
        <v>0</v>
      </c>
      <c r="AI34" s="1">
        <f t="shared" si="163"/>
        <v>5</v>
      </c>
      <c r="AJ34" s="1">
        <f t="shared" si="164"/>
        <v>1</v>
      </c>
      <c r="AK34" s="29">
        <f t="shared" si="165"/>
        <v>1</v>
      </c>
      <c r="AL34" s="29">
        <f t="shared" si="166"/>
        <v>0</v>
      </c>
      <c r="AM34" s="29">
        <f t="shared" si="167"/>
        <v>0</v>
      </c>
      <c r="AN34" s="29">
        <f t="shared" si="168"/>
        <v>0</v>
      </c>
      <c r="AO34" s="29">
        <f t="shared" si="169"/>
        <v>0</v>
      </c>
      <c r="AP34" s="29">
        <f t="shared" si="170"/>
        <v>0</v>
      </c>
      <c r="AQ34" s="31">
        <f t="shared" si="171"/>
        <v>169</v>
      </c>
      <c r="AR34">
        <f t="shared" si="150"/>
        <v>30</v>
      </c>
      <c r="AS34">
        <f t="shared" si="151"/>
        <v>0</v>
      </c>
      <c r="AT34">
        <f t="shared" si="152"/>
        <v>105</v>
      </c>
      <c r="AU34">
        <f t="shared" si="153"/>
        <v>18</v>
      </c>
      <c r="AV34">
        <f t="shared" si="154"/>
        <v>16</v>
      </c>
      <c r="AW34">
        <f t="shared" si="155"/>
        <v>0</v>
      </c>
      <c r="AX34">
        <f t="shared" si="156"/>
        <v>0</v>
      </c>
      <c r="AY34">
        <f t="shared" si="157"/>
        <v>0</v>
      </c>
      <c r="AZ34">
        <f t="shared" si="158"/>
        <v>0</v>
      </c>
      <c r="BA34">
        <f t="shared" si="159"/>
        <v>0</v>
      </c>
    </row>
    <row r="35" spans="1:53" x14ac:dyDescent="0.25">
      <c r="A35" t="str">
        <f t="shared" si="14"/>
        <v>AlwineScott</v>
      </c>
      <c r="B35" t="s">
        <v>34</v>
      </c>
      <c r="C35" t="s">
        <v>35</v>
      </c>
      <c r="D35" t="s">
        <v>27</v>
      </c>
      <c r="E35" s="2" t="s">
        <v>217</v>
      </c>
      <c r="F35" s="2">
        <v>14</v>
      </c>
      <c r="G35" s="2" t="s">
        <v>183</v>
      </c>
      <c r="H35" s="2" t="s">
        <v>183</v>
      </c>
      <c r="I35" s="2">
        <v>25</v>
      </c>
      <c r="J35" s="2">
        <v>15</v>
      </c>
      <c r="K35" s="2">
        <v>25</v>
      </c>
      <c r="L35" s="2">
        <v>16</v>
      </c>
      <c r="M35" s="2">
        <v>18</v>
      </c>
      <c r="N35" s="2">
        <v>18</v>
      </c>
      <c r="O35" s="2">
        <v>25</v>
      </c>
      <c r="P35" s="2">
        <v>25</v>
      </c>
      <c r="Q35" s="2">
        <f>+AQ35</f>
        <v>167</v>
      </c>
      <c r="R35" s="2">
        <f>COUNT(E35:P35)</f>
        <v>9</v>
      </c>
      <c r="S35" s="2">
        <f>SUM(E35:P35)</f>
        <v>181</v>
      </c>
      <c r="T35" s="2">
        <f>COUNTIF(E35:P35,"W")</f>
        <v>2</v>
      </c>
      <c r="U35">
        <f t="shared" si="160"/>
        <v>9</v>
      </c>
      <c r="V35">
        <f t="shared" si="130"/>
        <v>0</v>
      </c>
      <c r="W35">
        <f t="shared" si="131"/>
        <v>4</v>
      </c>
      <c r="X35">
        <f t="shared" si="132"/>
        <v>0</v>
      </c>
      <c r="Y35">
        <f t="shared" si="133"/>
        <v>2</v>
      </c>
      <c r="Z35">
        <f t="shared" si="134"/>
        <v>1</v>
      </c>
      <c r="AA35">
        <f t="shared" si="135"/>
        <v>1</v>
      </c>
      <c r="AB35">
        <f t="shared" si="136"/>
        <v>1</v>
      </c>
      <c r="AC35">
        <f t="shared" si="137"/>
        <v>0</v>
      </c>
      <c r="AD35">
        <f t="shared" si="138"/>
        <v>0</v>
      </c>
      <c r="AE35">
        <f t="shared" si="139"/>
        <v>0</v>
      </c>
      <c r="AG35" s="1">
        <f t="shared" si="161"/>
        <v>0</v>
      </c>
      <c r="AH35" s="1">
        <f t="shared" si="162"/>
        <v>4</v>
      </c>
      <c r="AI35" s="1">
        <f t="shared" si="163"/>
        <v>0</v>
      </c>
      <c r="AJ35" s="1">
        <f t="shared" si="164"/>
        <v>2</v>
      </c>
      <c r="AK35" s="29">
        <f t="shared" si="165"/>
        <v>1</v>
      </c>
      <c r="AL35" s="29">
        <f t="shared" si="166"/>
        <v>1</v>
      </c>
      <c r="AM35" s="29">
        <f t="shared" si="167"/>
        <v>0</v>
      </c>
      <c r="AN35" s="29">
        <f t="shared" si="168"/>
        <v>0</v>
      </c>
      <c r="AO35" s="29">
        <f t="shared" si="169"/>
        <v>0</v>
      </c>
      <c r="AP35" s="29">
        <f t="shared" si="170"/>
        <v>0</v>
      </c>
      <c r="AQ35" s="31">
        <f t="shared" si="171"/>
        <v>167</v>
      </c>
      <c r="AR35">
        <f t="shared" si="150"/>
        <v>0</v>
      </c>
      <c r="AS35">
        <f t="shared" si="151"/>
        <v>100</v>
      </c>
      <c r="AT35">
        <f t="shared" si="152"/>
        <v>0</v>
      </c>
      <c r="AU35">
        <f t="shared" si="153"/>
        <v>36</v>
      </c>
      <c r="AV35">
        <f t="shared" si="154"/>
        <v>16</v>
      </c>
      <c r="AW35">
        <f t="shared" si="155"/>
        <v>15</v>
      </c>
      <c r="AX35">
        <f t="shared" si="156"/>
        <v>0</v>
      </c>
      <c r="AY35">
        <f t="shared" si="157"/>
        <v>0</v>
      </c>
      <c r="AZ35">
        <f t="shared" si="158"/>
        <v>0</v>
      </c>
      <c r="BA35">
        <f t="shared" si="159"/>
        <v>0</v>
      </c>
    </row>
    <row r="36" spans="1:53" x14ac:dyDescent="0.25">
      <c r="A36" t="str">
        <f t="shared" si="14"/>
        <v>BeaneSteven</v>
      </c>
      <c r="B36" t="s">
        <v>192</v>
      </c>
      <c r="C36" t="s">
        <v>215</v>
      </c>
      <c r="D36" t="s">
        <v>21</v>
      </c>
      <c r="E36" s="2" t="s">
        <v>191</v>
      </c>
      <c r="F36" s="2">
        <v>12</v>
      </c>
      <c r="G36" s="2" t="s">
        <v>191</v>
      </c>
      <c r="H36" s="2">
        <v>21</v>
      </c>
      <c r="I36" s="2">
        <v>13</v>
      </c>
      <c r="J36" s="2" t="s">
        <v>183</v>
      </c>
      <c r="K36" s="2">
        <v>18</v>
      </c>
      <c r="L36" s="2" t="s">
        <v>54</v>
      </c>
      <c r="M36" s="2">
        <v>15</v>
      </c>
      <c r="N36" s="2">
        <v>21</v>
      </c>
      <c r="O36" s="2">
        <v>18</v>
      </c>
      <c r="P36" s="2" t="s">
        <v>183</v>
      </c>
      <c r="Q36" s="2">
        <f>+AQ36</f>
        <v>118</v>
      </c>
      <c r="R36" s="2">
        <f>COUNT(E36:P36)</f>
        <v>7</v>
      </c>
      <c r="S36" s="2">
        <f>SUM(E36:P36)</f>
        <v>118</v>
      </c>
      <c r="T36" s="2">
        <f>COUNTIF(E36:P36,"W")</f>
        <v>2</v>
      </c>
      <c r="U36">
        <f t="shared" si="160"/>
        <v>7</v>
      </c>
      <c r="V36">
        <f t="shared" si="130"/>
        <v>0</v>
      </c>
      <c r="W36">
        <f t="shared" si="131"/>
        <v>0</v>
      </c>
      <c r="X36">
        <f t="shared" si="132"/>
        <v>2</v>
      </c>
      <c r="Y36">
        <f t="shared" si="133"/>
        <v>2</v>
      </c>
      <c r="Z36">
        <f t="shared" si="134"/>
        <v>0</v>
      </c>
      <c r="AA36">
        <f t="shared" si="135"/>
        <v>1</v>
      </c>
      <c r="AB36">
        <f t="shared" si="136"/>
        <v>0</v>
      </c>
      <c r="AC36">
        <f t="shared" si="137"/>
        <v>1</v>
      </c>
      <c r="AD36">
        <f t="shared" si="138"/>
        <v>1</v>
      </c>
      <c r="AE36">
        <f t="shared" si="139"/>
        <v>0</v>
      </c>
      <c r="AG36" s="1">
        <f t="shared" si="161"/>
        <v>0</v>
      </c>
      <c r="AH36" s="1">
        <f t="shared" si="162"/>
        <v>0</v>
      </c>
      <c r="AI36" s="1">
        <f t="shared" si="163"/>
        <v>2</v>
      </c>
      <c r="AJ36" s="1">
        <f t="shared" si="164"/>
        <v>2</v>
      </c>
      <c r="AK36" s="29">
        <f t="shared" si="165"/>
        <v>0</v>
      </c>
      <c r="AL36" s="29">
        <f t="shared" si="166"/>
        <v>1</v>
      </c>
      <c r="AM36" s="29">
        <f t="shared" si="167"/>
        <v>0</v>
      </c>
      <c r="AN36" s="29">
        <f t="shared" si="168"/>
        <v>1</v>
      </c>
      <c r="AO36" s="29">
        <f t="shared" si="169"/>
        <v>1</v>
      </c>
      <c r="AP36" s="29">
        <f t="shared" si="170"/>
        <v>0</v>
      </c>
      <c r="AQ36" s="31">
        <f t="shared" si="171"/>
        <v>118</v>
      </c>
      <c r="AR36">
        <f t="shared" si="150"/>
        <v>0</v>
      </c>
      <c r="AS36">
        <f t="shared" si="151"/>
        <v>0</v>
      </c>
      <c r="AT36">
        <f t="shared" si="152"/>
        <v>42</v>
      </c>
      <c r="AU36">
        <f t="shared" si="153"/>
        <v>36</v>
      </c>
      <c r="AV36">
        <f t="shared" si="154"/>
        <v>0</v>
      </c>
      <c r="AW36">
        <f t="shared" si="155"/>
        <v>15</v>
      </c>
      <c r="AX36">
        <f t="shared" si="156"/>
        <v>0</v>
      </c>
      <c r="AY36">
        <f t="shared" si="157"/>
        <v>13</v>
      </c>
      <c r="AZ36">
        <f t="shared" si="158"/>
        <v>12</v>
      </c>
      <c r="BA36">
        <f t="shared" si="159"/>
        <v>0</v>
      </c>
    </row>
    <row r="37" spans="1:53" x14ac:dyDescent="0.25">
      <c r="A37" t="str">
        <f t="shared" si="14"/>
        <v>LittleSteve</v>
      </c>
      <c r="B37" t="s">
        <v>173</v>
      </c>
      <c r="C37" t="s">
        <v>28</v>
      </c>
      <c r="D37" t="s">
        <v>57</v>
      </c>
      <c r="E37" s="2">
        <v>18</v>
      </c>
      <c r="F37" s="2" t="s">
        <v>183</v>
      </c>
      <c r="G37" s="2" t="s">
        <v>191</v>
      </c>
      <c r="H37" s="2" t="s">
        <v>191</v>
      </c>
      <c r="I37" s="2">
        <v>11</v>
      </c>
      <c r="J37" s="2">
        <v>12</v>
      </c>
      <c r="K37" s="2" t="s">
        <v>54</v>
      </c>
      <c r="L37" s="2" t="s">
        <v>183</v>
      </c>
      <c r="M37" s="2">
        <v>14</v>
      </c>
      <c r="N37" s="2">
        <v>15</v>
      </c>
      <c r="O37" s="2" t="s">
        <v>191</v>
      </c>
      <c r="P37" s="2">
        <v>12</v>
      </c>
      <c r="Q37" s="2">
        <f>+AQ37</f>
        <v>82</v>
      </c>
      <c r="R37" s="2">
        <f>COUNT(E37:P37)</f>
        <v>6</v>
      </c>
      <c r="S37" s="2">
        <f>SUM(E37:P37)</f>
        <v>82</v>
      </c>
      <c r="T37" s="2">
        <f>COUNTIF(E37:P37,"W")</f>
        <v>2</v>
      </c>
      <c r="U37">
        <f t="shared" si="160"/>
        <v>6</v>
      </c>
      <c r="V37">
        <f t="shared" si="130"/>
        <v>0</v>
      </c>
      <c r="W37">
        <f t="shared" si="131"/>
        <v>0</v>
      </c>
      <c r="X37">
        <f t="shared" si="132"/>
        <v>0</v>
      </c>
      <c r="Y37">
        <f t="shared" si="133"/>
        <v>1</v>
      </c>
      <c r="Z37">
        <f t="shared" si="134"/>
        <v>0</v>
      </c>
      <c r="AA37">
        <f t="shared" si="135"/>
        <v>1</v>
      </c>
      <c r="AB37">
        <f t="shared" si="136"/>
        <v>1</v>
      </c>
      <c r="AC37">
        <f t="shared" si="137"/>
        <v>0</v>
      </c>
      <c r="AD37">
        <f t="shared" si="138"/>
        <v>2</v>
      </c>
      <c r="AE37">
        <f t="shared" si="139"/>
        <v>1</v>
      </c>
      <c r="AG37" s="1">
        <f t="shared" si="161"/>
        <v>0</v>
      </c>
      <c r="AH37" s="1">
        <f t="shared" si="162"/>
        <v>0</v>
      </c>
      <c r="AI37" s="1">
        <f t="shared" si="163"/>
        <v>0</v>
      </c>
      <c r="AJ37" s="1">
        <f t="shared" si="164"/>
        <v>1</v>
      </c>
      <c r="AK37" s="29">
        <f t="shared" si="165"/>
        <v>0</v>
      </c>
      <c r="AL37" s="29">
        <f t="shared" si="166"/>
        <v>1</v>
      </c>
      <c r="AM37" s="29">
        <f t="shared" si="167"/>
        <v>1</v>
      </c>
      <c r="AN37" s="29">
        <f t="shared" si="168"/>
        <v>0</v>
      </c>
      <c r="AO37" s="29">
        <f t="shared" si="169"/>
        <v>2</v>
      </c>
      <c r="AP37" s="29">
        <f t="shared" si="170"/>
        <v>1</v>
      </c>
      <c r="AQ37" s="31">
        <f t="shared" si="171"/>
        <v>82</v>
      </c>
      <c r="AR37">
        <f t="shared" si="150"/>
        <v>0</v>
      </c>
      <c r="AS37">
        <f t="shared" si="151"/>
        <v>0</v>
      </c>
      <c r="AT37">
        <f t="shared" si="152"/>
        <v>0</v>
      </c>
      <c r="AU37">
        <f t="shared" si="153"/>
        <v>18</v>
      </c>
      <c r="AV37">
        <f t="shared" si="154"/>
        <v>0</v>
      </c>
      <c r="AW37">
        <f t="shared" si="155"/>
        <v>15</v>
      </c>
      <c r="AX37">
        <f t="shared" si="156"/>
        <v>14</v>
      </c>
      <c r="AY37">
        <f t="shared" si="157"/>
        <v>0</v>
      </c>
      <c r="AZ37">
        <f t="shared" si="158"/>
        <v>24</v>
      </c>
      <c r="BA37">
        <f t="shared" si="159"/>
        <v>11</v>
      </c>
    </row>
    <row r="38" spans="1:53" x14ac:dyDescent="0.25">
      <c r="A38" t="str">
        <f t="shared" si="14"/>
        <v>BrennerScott</v>
      </c>
      <c r="B38" t="s">
        <v>194</v>
      </c>
      <c r="C38" t="s">
        <v>35</v>
      </c>
      <c r="D38" t="s">
        <v>26</v>
      </c>
      <c r="E38" s="2" t="s">
        <v>191</v>
      </c>
      <c r="F38" s="2">
        <v>13</v>
      </c>
      <c r="G38" s="2">
        <v>21</v>
      </c>
      <c r="H38" s="2" t="s">
        <v>54</v>
      </c>
      <c r="I38" s="2" t="s">
        <v>183</v>
      </c>
      <c r="J38" s="2" t="s">
        <v>191</v>
      </c>
      <c r="K38" s="2">
        <v>16</v>
      </c>
      <c r="L38" s="2" t="s">
        <v>191</v>
      </c>
      <c r="M38" s="2" t="s">
        <v>183</v>
      </c>
      <c r="N38" s="2">
        <v>16</v>
      </c>
      <c r="O38" s="2" t="s">
        <v>54</v>
      </c>
      <c r="P38" s="2">
        <v>14</v>
      </c>
      <c r="Q38" s="2">
        <f>+AQ38</f>
        <v>80</v>
      </c>
      <c r="R38" s="2">
        <f>COUNT(E38:P38)</f>
        <v>5</v>
      </c>
      <c r="S38" s="2">
        <f>SUM(E38:P38)</f>
        <v>80</v>
      </c>
      <c r="T38" s="2">
        <f>COUNTIF(E38:P38,"W")</f>
        <v>2</v>
      </c>
      <c r="U38">
        <f t="shared" si="160"/>
        <v>5</v>
      </c>
      <c r="V38">
        <f t="shared" si="130"/>
        <v>0</v>
      </c>
      <c r="W38">
        <f t="shared" si="131"/>
        <v>0</v>
      </c>
      <c r="X38">
        <f t="shared" si="132"/>
        <v>1</v>
      </c>
      <c r="Y38">
        <f t="shared" si="133"/>
        <v>0</v>
      </c>
      <c r="Z38">
        <f t="shared" si="134"/>
        <v>2</v>
      </c>
      <c r="AA38">
        <f t="shared" si="135"/>
        <v>0</v>
      </c>
      <c r="AB38">
        <f t="shared" si="136"/>
        <v>1</v>
      </c>
      <c r="AC38">
        <f t="shared" si="137"/>
        <v>1</v>
      </c>
      <c r="AD38">
        <f t="shared" si="138"/>
        <v>0</v>
      </c>
      <c r="AE38">
        <f t="shared" si="139"/>
        <v>0</v>
      </c>
      <c r="AG38" s="1">
        <f t="shared" si="161"/>
        <v>0</v>
      </c>
      <c r="AH38" s="1">
        <f t="shared" si="162"/>
        <v>0</v>
      </c>
      <c r="AI38" s="1">
        <f t="shared" si="163"/>
        <v>1</v>
      </c>
      <c r="AJ38" s="1">
        <f t="shared" si="164"/>
        <v>0</v>
      </c>
      <c r="AK38" s="29">
        <f t="shared" si="165"/>
        <v>2</v>
      </c>
      <c r="AL38" s="29">
        <f t="shared" si="166"/>
        <v>0</v>
      </c>
      <c r="AM38" s="29">
        <f t="shared" si="167"/>
        <v>1</v>
      </c>
      <c r="AN38" s="29">
        <f t="shared" si="168"/>
        <v>1</v>
      </c>
      <c r="AO38" s="29">
        <f t="shared" si="169"/>
        <v>0</v>
      </c>
      <c r="AP38" s="29">
        <f t="shared" si="170"/>
        <v>0</v>
      </c>
      <c r="AQ38" s="31">
        <f t="shared" si="171"/>
        <v>80</v>
      </c>
      <c r="AR38">
        <f t="shared" si="150"/>
        <v>0</v>
      </c>
      <c r="AS38">
        <f t="shared" si="151"/>
        <v>0</v>
      </c>
      <c r="AT38">
        <f t="shared" si="152"/>
        <v>21</v>
      </c>
      <c r="AU38">
        <f t="shared" si="153"/>
        <v>0</v>
      </c>
      <c r="AV38">
        <f t="shared" si="154"/>
        <v>32</v>
      </c>
      <c r="AW38">
        <f t="shared" si="155"/>
        <v>0</v>
      </c>
      <c r="AX38">
        <f t="shared" si="156"/>
        <v>14</v>
      </c>
      <c r="AY38">
        <f t="shared" si="157"/>
        <v>13</v>
      </c>
      <c r="AZ38">
        <f t="shared" si="158"/>
        <v>0</v>
      </c>
      <c r="BA38">
        <f t="shared" si="159"/>
        <v>0</v>
      </c>
    </row>
    <row r="39" spans="1:53" x14ac:dyDescent="0.25">
      <c r="A39" t="str">
        <f t="shared" si="14"/>
        <v>RuarkNicholas</v>
      </c>
      <c r="B39" t="s">
        <v>211</v>
      </c>
      <c r="C39" t="s">
        <v>212</v>
      </c>
      <c r="D39" t="s">
        <v>21</v>
      </c>
      <c r="E39" s="2" t="s">
        <v>191</v>
      </c>
      <c r="F39" s="2">
        <v>18</v>
      </c>
      <c r="G39" s="2" t="s">
        <v>191</v>
      </c>
      <c r="H39" s="2">
        <v>25</v>
      </c>
      <c r="I39" s="2">
        <v>15</v>
      </c>
      <c r="J39" s="2" t="s">
        <v>183</v>
      </c>
      <c r="K39" s="2" t="s">
        <v>191</v>
      </c>
      <c r="L39" s="2" t="s">
        <v>191</v>
      </c>
      <c r="M39" s="2" t="s">
        <v>191</v>
      </c>
      <c r="N39" s="2" t="s">
        <v>54</v>
      </c>
      <c r="O39" s="2" t="s">
        <v>191</v>
      </c>
      <c r="P39" s="2" t="s">
        <v>183</v>
      </c>
      <c r="Q39" s="2">
        <f>+AQ39</f>
        <v>58</v>
      </c>
      <c r="R39" s="2">
        <f>COUNT(E39:P39)</f>
        <v>3</v>
      </c>
      <c r="S39" s="2">
        <f>SUM(E39:P39)</f>
        <v>58</v>
      </c>
      <c r="T39" s="2">
        <f>COUNTIF(E39:P39,"W")</f>
        <v>2</v>
      </c>
      <c r="U39">
        <f t="shared" si="160"/>
        <v>3</v>
      </c>
      <c r="V39">
        <f t="shared" si="130"/>
        <v>0</v>
      </c>
      <c r="W39">
        <f t="shared" si="131"/>
        <v>1</v>
      </c>
      <c r="X39">
        <f t="shared" si="132"/>
        <v>0</v>
      </c>
      <c r="Y39">
        <f t="shared" si="133"/>
        <v>1</v>
      </c>
      <c r="Z39">
        <f t="shared" si="134"/>
        <v>0</v>
      </c>
      <c r="AA39">
        <f t="shared" si="135"/>
        <v>1</v>
      </c>
      <c r="AB39">
        <f t="shared" si="136"/>
        <v>0</v>
      </c>
      <c r="AC39">
        <f t="shared" si="137"/>
        <v>0</v>
      </c>
      <c r="AD39">
        <f t="shared" si="138"/>
        <v>0</v>
      </c>
      <c r="AE39">
        <f t="shared" si="139"/>
        <v>0</v>
      </c>
      <c r="AG39" s="1">
        <f t="shared" si="161"/>
        <v>0</v>
      </c>
      <c r="AH39" s="1">
        <f t="shared" si="162"/>
        <v>1</v>
      </c>
      <c r="AI39" s="1">
        <f t="shared" si="163"/>
        <v>0</v>
      </c>
      <c r="AJ39" s="1">
        <f t="shared" si="164"/>
        <v>1</v>
      </c>
      <c r="AK39" s="29">
        <f t="shared" si="165"/>
        <v>0</v>
      </c>
      <c r="AL39" s="29">
        <f t="shared" si="166"/>
        <v>1</v>
      </c>
      <c r="AM39" s="29">
        <f t="shared" si="167"/>
        <v>0</v>
      </c>
      <c r="AN39" s="29">
        <f t="shared" si="168"/>
        <v>0</v>
      </c>
      <c r="AO39" s="29">
        <f t="shared" si="169"/>
        <v>0</v>
      </c>
      <c r="AP39" s="29">
        <f t="shared" si="170"/>
        <v>0</v>
      </c>
      <c r="AQ39" s="31">
        <f t="shared" si="171"/>
        <v>58</v>
      </c>
      <c r="AR39">
        <f t="shared" si="150"/>
        <v>0</v>
      </c>
      <c r="AS39">
        <f t="shared" si="151"/>
        <v>25</v>
      </c>
      <c r="AT39">
        <f t="shared" si="152"/>
        <v>0</v>
      </c>
      <c r="AU39">
        <f t="shared" si="153"/>
        <v>18</v>
      </c>
      <c r="AV39">
        <f t="shared" si="154"/>
        <v>0</v>
      </c>
      <c r="AW39">
        <f t="shared" si="155"/>
        <v>15</v>
      </c>
      <c r="AX39">
        <f t="shared" si="156"/>
        <v>0</v>
      </c>
      <c r="AY39">
        <f t="shared" si="157"/>
        <v>0</v>
      </c>
      <c r="AZ39">
        <f t="shared" si="158"/>
        <v>0</v>
      </c>
      <c r="BA39">
        <f t="shared" si="159"/>
        <v>0</v>
      </c>
    </row>
    <row r="40" spans="1:53" x14ac:dyDescent="0.25">
      <c r="A40" t="str">
        <f t="shared" si="14"/>
        <v>MasonJaycomb</v>
      </c>
      <c r="B40" t="s">
        <v>36</v>
      </c>
      <c r="C40" t="s">
        <v>216</v>
      </c>
      <c r="D40" t="s">
        <v>24</v>
      </c>
      <c r="E40" s="2" t="s">
        <v>191</v>
      </c>
      <c r="F40" s="2">
        <v>11</v>
      </c>
      <c r="G40" s="2" t="s">
        <v>191</v>
      </c>
      <c r="H40" s="2" t="s">
        <v>191</v>
      </c>
      <c r="I40" s="2" t="s">
        <v>191</v>
      </c>
      <c r="J40" s="2">
        <v>16</v>
      </c>
      <c r="K40" s="2" t="s">
        <v>183</v>
      </c>
      <c r="L40" s="2" t="s">
        <v>191</v>
      </c>
      <c r="M40" s="2" t="s">
        <v>191</v>
      </c>
      <c r="N40" s="2" t="s">
        <v>191</v>
      </c>
      <c r="O40" s="2" t="s">
        <v>183</v>
      </c>
      <c r="P40" s="2">
        <v>15</v>
      </c>
      <c r="Q40" s="2">
        <f>+AQ40</f>
        <v>42</v>
      </c>
      <c r="R40" s="2">
        <f>COUNT(E40:P40)</f>
        <v>3</v>
      </c>
      <c r="S40" s="2">
        <f>SUM(E40:P40)</f>
        <v>42</v>
      </c>
      <c r="T40" s="2">
        <f>COUNTIF(E40:P40,"W")</f>
        <v>2</v>
      </c>
      <c r="U40">
        <f t="shared" si="160"/>
        <v>3</v>
      </c>
      <c r="V40">
        <f t="shared" si="130"/>
        <v>0</v>
      </c>
      <c r="W40">
        <f t="shared" si="131"/>
        <v>0</v>
      </c>
      <c r="X40">
        <f t="shared" si="132"/>
        <v>0</v>
      </c>
      <c r="Y40">
        <f t="shared" si="133"/>
        <v>0</v>
      </c>
      <c r="Z40">
        <f t="shared" si="134"/>
        <v>1</v>
      </c>
      <c r="AA40">
        <f t="shared" si="135"/>
        <v>1</v>
      </c>
      <c r="AB40">
        <f t="shared" si="136"/>
        <v>0</v>
      </c>
      <c r="AC40">
        <f t="shared" si="137"/>
        <v>0</v>
      </c>
      <c r="AD40">
        <f t="shared" si="138"/>
        <v>0</v>
      </c>
      <c r="AE40">
        <f t="shared" si="139"/>
        <v>1</v>
      </c>
      <c r="AG40" s="1">
        <f t="shared" si="161"/>
        <v>0</v>
      </c>
      <c r="AH40" s="1">
        <f t="shared" si="162"/>
        <v>0</v>
      </c>
      <c r="AI40" s="1">
        <f t="shared" si="163"/>
        <v>0</v>
      </c>
      <c r="AJ40" s="1">
        <f t="shared" si="164"/>
        <v>0</v>
      </c>
      <c r="AK40" s="29">
        <f t="shared" si="165"/>
        <v>1</v>
      </c>
      <c r="AL40" s="29">
        <f t="shared" si="166"/>
        <v>1</v>
      </c>
      <c r="AM40" s="29">
        <f t="shared" si="167"/>
        <v>0</v>
      </c>
      <c r="AN40" s="29">
        <f t="shared" si="168"/>
        <v>0</v>
      </c>
      <c r="AO40" s="29">
        <f t="shared" si="169"/>
        <v>0</v>
      </c>
      <c r="AP40" s="29">
        <f t="shared" si="170"/>
        <v>1</v>
      </c>
      <c r="AQ40" s="31">
        <f t="shared" si="171"/>
        <v>42</v>
      </c>
      <c r="AR40">
        <f t="shared" si="150"/>
        <v>0</v>
      </c>
      <c r="AS40">
        <f t="shared" si="151"/>
        <v>0</v>
      </c>
      <c r="AT40">
        <f t="shared" si="152"/>
        <v>0</v>
      </c>
      <c r="AU40">
        <f t="shared" si="153"/>
        <v>0</v>
      </c>
      <c r="AV40">
        <f t="shared" si="154"/>
        <v>16</v>
      </c>
      <c r="AW40">
        <f t="shared" si="155"/>
        <v>15</v>
      </c>
      <c r="AX40">
        <f t="shared" si="156"/>
        <v>0</v>
      </c>
      <c r="AY40">
        <f t="shared" si="157"/>
        <v>0</v>
      </c>
      <c r="AZ40">
        <f t="shared" si="158"/>
        <v>0</v>
      </c>
      <c r="BA40">
        <f t="shared" si="159"/>
        <v>11</v>
      </c>
    </row>
    <row r="41" spans="1:53" x14ac:dyDescent="0.25">
      <c r="A41" t="str">
        <f t="shared" si="14"/>
        <v>TylerRatliff</v>
      </c>
      <c r="B41" t="s">
        <v>239</v>
      </c>
      <c r="C41" t="s">
        <v>240</v>
      </c>
      <c r="D41" t="s">
        <v>57</v>
      </c>
      <c r="E41" s="2" t="s">
        <v>191</v>
      </c>
      <c r="F41" s="2" t="s">
        <v>183</v>
      </c>
      <c r="G41" s="2" t="s">
        <v>191</v>
      </c>
      <c r="H41" s="2" t="s">
        <v>191</v>
      </c>
      <c r="I41" s="2">
        <v>12</v>
      </c>
      <c r="J41" s="2">
        <v>13</v>
      </c>
      <c r="K41" s="2" t="s">
        <v>191</v>
      </c>
      <c r="L41" s="2" t="s">
        <v>183</v>
      </c>
      <c r="M41" s="2" t="s">
        <v>191</v>
      </c>
      <c r="N41" s="2" t="s">
        <v>217</v>
      </c>
      <c r="O41" s="2" t="s">
        <v>191</v>
      </c>
      <c r="P41" s="2">
        <v>13</v>
      </c>
      <c r="Q41" s="2">
        <f>+AQ41</f>
        <v>38</v>
      </c>
      <c r="R41" s="2">
        <f>COUNT(E41:P41)</f>
        <v>3</v>
      </c>
      <c r="S41" s="2">
        <f>SUM(E41:P41)</f>
        <v>38</v>
      </c>
      <c r="T41" s="2">
        <f>COUNTIF(E41:P41,"W")</f>
        <v>2</v>
      </c>
      <c r="U41">
        <f t="shared" si="160"/>
        <v>3</v>
      </c>
      <c r="V41">
        <f t="shared" si="130"/>
        <v>0</v>
      </c>
      <c r="W41">
        <f t="shared" si="131"/>
        <v>0</v>
      </c>
      <c r="X41">
        <f t="shared" si="132"/>
        <v>0</v>
      </c>
      <c r="Y41">
        <f t="shared" si="133"/>
        <v>0</v>
      </c>
      <c r="Z41">
        <f t="shared" si="134"/>
        <v>0</v>
      </c>
      <c r="AA41">
        <f t="shared" si="135"/>
        <v>0</v>
      </c>
      <c r="AB41">
        <f t="shared" si="136"/>
        <v>0</v>
      </c>
      <c r="AC41">
        <f t="shared" si="137"/>
        <v>2</v>
      </c>
      <c r="AD41">
        <f t="shared" si="138"/>
        <v>1</v>
      </c>
      <c r="AE41">
        <f t="shared" si="139"/>
        <v>0</v>
      </c>
      <c r="AG41" s="1">
        <f t="shared" si="161"/>
        <v>0</v>
      </c>
      <c r="AH41" s="1">
        <f t="shared" si="162"/>
        <v>0</v>
      </c>
      <c r="AI41" s="1">
        <f t="shared" si="163"/>
        <v>0</v>
      </c>
      <c r="AJ41" s="1">
        <f t="shared" si="164"/>
        <v>0</v>
      </c>
      <c r="AK41" s="29">
        <f t="shared" si="165"/>
        <v>0</v>
      </c>
      <c r="AL41" s="29">
        <f t="shared" si="166"/>
        <v>0</v>
      </c>
      <c r="AM41" s="29">
        <f t="shared" si="167"/>
        <v>0</v>
      </c>
      <c r="AN41" s="29">
        <f t="shared" si="168"/>
        <v>2</v>
      </c>
      <c r="AO41" s="29">
        <f t="shared" si="169"/>
        <v>1</v>
      </c>
      <c r="AP41" s="29">
        <f t="shared" si="170"/>
        <v>0</v>
      </c>
      <c r="AQ41" s="31">
        <f t="shared" si="171"/>
        <v>38</v>
      </c>
      <c r="AR41">
        <f t="shared" si="150"/>
        <v>0</v>
      </c>
      <c r="AS41">
        <f t="shared" si="151"/>
        <v>0</v>
      </c>
      <c r="AT41">
        <f t="shared" si="152"/>
        <v>0</v>
      </c>
      <c r="AU41">
        <f t="shared" si="153"/>
        <v>0</v>
      </c>
      <c r="AV41">
        <f t="shared" si="154"/>
        <v>0</v>
      </c>
      <c r="AW41">
        <f t="shared" si="155"/>
        <v>0</v>
      </c>
      <c r="AX41">
        <f t="shared" si="156"/>
        <v>0</v>
      </c>
      <c r="AY41">
        <f t="shared" si="157"/>
        <v>26</v>
      </c>
      <c r="AZ41">
        <f t="shared" si="158"/>
        <v>12</v>
      </c>
      <c r="BA41">
        <f t="shared" si="159"/>
        <v>0</v>
      </c>
    </row>
    <row r="42" spans="1:53" x14ac:dyDescent="0.25">
      <c r="A42" t="str">
        <f t="shared" si="14"/>
        <v>BennetLex</v>
      </c>
      <c r="B42" s="5" t="s">
        <v>210</v>
      </c>
      <c r="C42" s="5" t="s">
        <v>238</v>
      </c>
      <c r="D42" s="5" t="s">
        <v>24</v>
      </c>
      <c r="E42" s="2" t="s">
        <v>191</v>
      </c>
      <c r="F42" s="2">
        <v>21</v>
      </c>
      <c r="G42" s="2" t="s">
        <v>191</v>
      </c>
      <c r="H42" s="2" t="s">
        <v>191</v>
      </c>
      <c r="I42" s="2">
        <v>14</v>
      </c>
      <c r="J42" s="2" t="s">
        <v>191</v>
      </c>
      <c r="K42" s="2" t="s">
        <v>183</v>
      </c>
      <c r="L42" s="2" t="s">
        <v>191</v>
      </c>
      <c r="M42" s="2" t="s">
        <v>191</v>
      </c>
      <c r="N42" s="2" t="s">
        <v>191</v>
      </c>
      <c r="O42" s="2" t="s">
        <v>183</v>
      </c>
      <c r="P42" s="2" t="s">
        <v>191</v>
      </c>
      <c r="Q42" s="2">
        <f>+AQ42</f>
        <v>35</v>
      </c>
      <c r="R42" s="2">
        <f>COUNT(E42:P42)</f>
        <v>2</v>
      </c>
      <c r="S42" s="2">
        <f>SUM(E42:P42)</f>
        <v>35</v>
      </c>
      <c r="T42" s="2">
        <f>COUNTIF(E42:P42,"W")</f>
        <v>2</v>
      </c>
      <c r="U42">
        <f t="shared" si="160"/>
        <v>2</v>
      </c>
      <c r="V42">
        <f t="shared" si="130"/>
        <v>0</v>
      </c>
      <c r="W42">
        <f t="shared" si="131"/>
        <v>0</v>
      </c>
      <c r="X42">
        <f t="shared" si="132"/>
        <v>1</v>
      </c>
      <c r="Y42">
        <f t="shared" si="133"/>
        <v>0</v>
      </c>
      <c r="Z42">
        <f t="shared" si="134"/>
        <v>0</v>
      </c>
      <c r="AA42">
        <f t="shared" si="135"/>
        <v>0</v>
      </c>
      <c r="AB42">
        <f t="shared" si="136"/>
        <v>1</v>
      </c>
      <c r="AC42">
        <f t="shared" si="137"/>
        <v>0</v>
      </c>
      <c r="AD42">
        <f t="shared" si="138"/>
        <v>0</v>
      </c>
      <c r="AE42">
        <f t="shared" si="139"/>
        <v>0</v>
      </c>
      <c r="AG42" s="1">
        <f t="shared" si="161"/>
        <v>0</v>
      </c>
      <c r="AH42" s="1">
        <f t="shared" si="162"/>
        <v>0</v>
      </c>
      <c r="AI42" s="1">
        <f t="shared" si="163"/>
        <v>1</v>
      </c>
      <c r="AJ42" s="1">
        <f t="shared" si="164"/>
        <v>0</v>
      </c>
      <c r="AK42" s="29">
        <f t="shared" si="165"/>
        <v>0</v>
      </c>
      <c r="AL42" s="29">
        <f t="shared" si="166"/>
        <v>0</v>
      </c>
      <c r="AM42" s="29">
        <f t="shared" si="167"/>
        <v>1</v>
      </c>
      <c r="AN42" s="29">
        <f t="shared" si="168"/>
        <v>0</v>
      </c>
      <c r="AO42" s="29">
        <f t="shared" si="169"/>
        <v>0</v>
      </c>
      <c r="AP42" s="29">
        <f t="shared" si="170"/>
        <v>0</v>
      </c>
      <c r="AQ42" s="31">
        <f t="shared" si="171"/>
        <v>35</v>
      </c>
      <c r="AR42">
        <f t="shared" si="150"/>
        <v>0</v>
      </c>
      <c r="AS42">
        <f t="shared" si="151"/>
        <v>0</v>
      </c>
      <c r="AT42">
        <f t="shared" si="152"/>
        <v>21</v>
      </c>
      <c r="AU42">
        <f t="shared" si="153"/>
        <v>0</v>
      </c>
      <c r="AV42">
        <f t="shared" si="154"/>
        <v>0</v>
      </c>
      <c r="AW42">
        <f t="shared" si="155"/>
        <v>0</v>
      </c>
      <c r="AX42">
        <f t="shared" si="156"/>
        <v>14</v>
      </c>
      <c r="AY42">
        <f t="shared" si="157"/>
        <v>0</v>
      </c>
      <c r="AZ42">
        <f t="shared" si="158"/>
        <v>0</v>
      </c>
      <c r="BA42">
        <f t="shared" si="159"/>
        <v>0</v>
      </c>
    </row>
    <row r="43" spans="1:53" x14ac:dyDescent="0.25">
      <c r="A43" t="str">
        <f t="shared" si="14"/>
        <v>SpragueKenneth</v>
      </c>
      <c r="B43" t="s">
        <v>163</v>
      </c>
      <c r="C43" t="s">
        <v>172</v>
      </c>
      <c r="D43" t="s">
        <v>27</v>
      </c>
      <c r="E43" s="2">
        <v>30</v>
      </c>
      <c r="F43" s="2" t="s">
        <v>213</v>
      </c>
      <c r="G43" s="2" t="s">
        <v>183</v>
      </c>
      <c r="H43" s="2" t="s">
        <v>183</v>
      </c>
      <c r="I43" s="2" t="s">
        <v>191</v>
      </c>
      <c r="J43" s="2" t="s">
        <v>191</v>
      </c>
      <c r="K43" s="2" t="s">
        <v>191</v>
      </c>
      <c r="L43" s="2" t="s">
        <v>191</v>
      </c>
      <c r="M43" s="2" t="s">
        <v>213</v>
      </c>
      <c r="N43" s="2" t="s">
        <v>191</v>
      </c>
      <c r="O43" s="2" t="s">
        <v>191</v>
      </c>
      <c r="P43" s="2" t="s">
        <v>191</v>
      </c>
      <c r="Q43" s="2">
        <f>+AQ43</f>
        <v>30</v>
      </c>
      <c r="R43" s="2">
        <f>COUNT(E43:P43)</f>
        <v>1</v>
      </c>
      <c r="S43" s="2">
        <f>SUM(E43:P43)</f>
        <v>30</v>
      </c>
      <c r="T43" s="2">
        <f>COUNTIF(E43:P43,"W")</f>
        <v>2</v>
      </c>
      <c r="U43">
        <f t="shared" si="160"/>
        <v>1</v>
      </c>
      <c r="V43">
        <f t="shared" si="130"/>
        <v>1</v>
      </c>
      <c r="W43">
        <f t="shared" si="131"/>
        <v>0</v>
      </c>
      <c r="X43">
        <f t="shared" si="132"/>
        <v>0</v>
      </c>
      <c r="Y43">
        <f t="shared" si="133"/>
        <v>0</v>
      </c>
      <c r="Z43">
        <f t="shared" si="134"/>
        <v>0</v>
      </c>
      <c r="AA43">
        <f t="shared" si="135"/>
        <v>0</v>
      </c>
      <c r="AB43">
        <f t="shared" si="136"/>
        <v>0</v>
      </c>
      <c r="AC43">
        <f t="shared" si="137"/>
        <v>0</v>
      </c>
      <c r="AD43">
        <f t="shared" si="138"/>
        <v>0</v>
      </c>
      <c r="AE43">
        <f t="shared" si="139"/>
        <v>0</v>
      </c>
      <c r="AG43" s="1">
        <f t="shared" si="161"/>
        <v>1</v>
      </c>
      <c r="AH43" s="1">
        <f t="shared" si="162"/>
        <v>0</v>
      </c>
      <c r="AI43" s="1">
        <f t="shared" si="163"/>
        <v>0</v>
      </c>
      <c r="AJ43" s="1">
        <f t="shared" si="164"/>
        <v>0</v>
      </c>
      <c r="AK43" s="29">
        <f t="shared" si="165"/>
        <v>0</v>
      </c>
      <c r="AL43" s="29">
        <f t="shared" si="166"/>
        <v>0</v>
      </c>
      <c r="AM43" s="29">
        <f t="shared" si="167"/>
        <v>0</v>
      </c>
      <c r="AN43" s="29">
        <f t="shared" si="168"/>
        <v>0</v>
      </c>
      <c r="AO43" s="29">
        <f t="shared" si="169"/>
        <v>0</v>
      </c>
      <c r="AP43" s="29">
        <f t="shared" si="170"/>
        <v>0</v>
      </c>
      <c r="AQ43" s="31">
        <f t="shared" si="171"/>
        <v>30</v>
      </c>
      <c r="AR43">
        <f t="shared" si="150"/>
        <v>30</v>
      </c>
      <c r="AS43">
        <f t="shared" si="151"/>
        <v>0</v>
      </c>
      <c r="AT43">
        <f t="shared" si="152"/>
        <v>0</v>
      </c>
      <c r="AU43">
        <f t="shared" si="153"/>
        <v>0</v>
      </c>
      <c r="AV43">
        <f t="shared" si="154"/>
        <v>0</v>
      </c>
      <c r="AW43">
        <f t="shared" si="155"/>
        <v>0</v>
      </c>
      <c r="AX43">
        <f t="shared" si="156"/>
        <v>0</v>
      </c>
      <c r="AY43">
        <f t="shared" si="157"/>
        <v>0</v>
      </c>
      <c r="AZ43">
        <f t="shared" si="158"/>
        <v>0</v>
      </c>
      <c r="BA43">
        <f t="shared" si="159"/>
        <v>0</v>
      </c>
    </row>
    <row r="44" spans="1:53" x14ac:dyDescent="0.25">
      <c r="A44" t="str">
        <f t="shared" si="14"/>
        <v>KerrJordan</v>
      </c>
      <c r="B44" t="s">
        <v>30</v>
      </c>
      <c r="C44" t="s">
        <v>208</v>
      </c>
      <c r="D44" t="s">
        <v>24</v>
      </c>
      <c r="E44" s="2" t="s">
        <v>191</v>
      </c>
      <c r="F44" s="2">
        <v>30</v>
      </c>
      <c r="G44" s="2">
        <v>25</v>
      </c>
      <c r="H44" s="2">
        <v>18</v>
      </c>
      <c r="I44" s="2">
        <v>18</v>
      </c>
      <c r="J44" s="2" t="s">
        <v>191</v>
      </c>
      <c r="K44" s="2" t="s">
        <v>183</v>
      </c>
      <c r="L44" s="2">
        <v>18</v>
      </c>
      <c r="M44" s="2" t="s">
        <v>191</v>
      </c>
      <c r="N44" s="2" t="s">
        <v>191</v>
      </c>
      <c r="O44" s="2" t="s">
        <v>191</v>
      </c>
      <c r="P44" s="2" t="s">
        <v>191</v>
      </c>
      <c r="Q44" s="2">
        <f>+AQ44</f>
        <v>109</v>
      </c>
      <c r="R44" s="2">
        <f>COUNT(E44:P44)</f>
        <v>5</v>
      </c>
      <c r="S44" s="2">
        <f>SUM(E44:P44)</f>
        <v>109</v>
      </c>
      <c r="T44" s="2">
        <f>COUNTIF(E44:P44,"W")</f>
        <v>1</v>
      </c>
      <c r="U44">
        <f t="shared" ref="U44" si="172">SUM(V44:AE44)</f>
        <v>5</v>
      </c>
      <c r="V44">
        <f t="shared" si="130"/>
        <v>1</v>
      </c>
      <c r="W44">
        <f t="shared" si="131"/>
        <v>1</v>
      </c>
      <c r="X44">
        <f t="shared" si="132"/>
        <v>0</v>
      </c>
      <c r="Y44">
        <f t="shared" si="133"/>
        <v>3</v>
      </c>
      <c r="Z44">
        <f t="shared" si="134"/>
        <v>0</v>
      </c>
      <c r="AA44">
        <f t="shared" si="135"/>
        <v>0</v>
      </c>
      <c r="AB44">
        <f t="shared" si="136"/>
        <v>0</v>
      </c>
      <c r="AC44">
        <f t="shared" si="137"/>
        <v>0</v>
      </c>
      <c r="AD44">
        <f t="shared" si="138"/>
        <v>0</v>
      </c>
      <c r="AE44">
        <f t="shared" si="139"/>
        <v>0</v>
      </c>
      <c r="AG44" s="1">
        <f t="shared" ref="AG44" si="173">IF(V44&lt;9,+V44,8)</f>
        <v>1</v>
      </c>
      <c r="AH44" s="1">
        <f t="shared" ref="AH44" si="174">IF((V44+W44)&lt;9,(+W44),8-AG44)</f>
        <v>1</v>
      </c>
      <c r="AI44" s="1">
        <f t="shared" ref="AI44" si="175">IF((+V44+W44+X44)&lt;9,+X44,8-(AG44+AH44))</f>
        <v>0</v>
      </c>
      <c r="AJ44" s="1">
        <f t="shared" ref="AJ44" si="176">IF((V44+W44+X44+Y44)&lt;9,Y44,8-(AG44+AH44+AI44))</f>
        <v>3</v>
      </c>
      <c r="AK44" s="29">
        <f t="shared" ref="AK44" si="177">IF((V44+W44+X44+Y44+Z44)&lt;9,Z44,8-(AG44+AH44+AI44+AJ44))</f>
        <v>0</v>
      </c>
      <c r="AL44" s="29">
        <f t="shared" ref="AL44" si="178">IF((V44+W44+X44+Y44+Z44+AA44)&lt;9,AA44,8-(AG44+AH44+AI44+AJ44+AK44))</f>
        <v>0</v>
      </c>
      <c r="AM44" s="29">
        <f t="shared" ref="AM44" si="179">IF((V44+W44+X44+Y44+Z44+AA44+AB44)&lt;9,AB44,8-(AG44+AH44+AI44+AJ44+AK44+AL44))</f>
        <v>0</v>
      </c>
      <c r="AN44" s="29">
        <f t="shared" ref="AN44" si="180">IF((V44+W44+X44+Y44+Z44+AA44+AB44+AC44)&lt;9,AC44,8-(AG44+AH44+AI44+AJ44+AK44+AL44+AM44))</f>
        <v>0</v>
      </c>
      <c r="AO44" s="29">
        <f t="shared" ref="AO44" si="181">IF((V44+W44+X44+Y44+Z44+AA44+AB44+AC44+AD44)&lt;9,AD44,8-(AG44+AH44+AI44+AJ44+AK44+AL44+AM44+AN44))</f>
        <v>0</v>
      </c>
      <c r="AP44" s="29">
        <f t="shared" ref="AP44" si="182">IF((V44+W44+X44+Y44+Z44+AA44+AB44+AC44+AD44+AE44)&lt;9,AE44,8-(AG44+AH44+AI44+AJ44+AK44+AL44+AM44+AN44+AO44))</f>
        <v>0</v>
      </c>
      <c r="AQ44" s="31">
        <f t="shared" ref="AQ44" si="183">SUM(AR44:BA44)</f>
        <v>109</v>
      </c>
      <c r="AR44">
        <f t="shared" si="150"/>
        <v>30</v>
      </c>
      <c r="AS44">
        <f t="shared" si="151"/>
        <v>25</v>
      </c>
      <c r="AT44">
        <f t="shared" si="152"/>
        <v>0</v>
      </c>
      <c r="AU44">
        <f t="shared" si="153"/>
        <v>54</v>
      </c>
      <c r="AV44">
        <f t="shared" si="154"/>
        <v>0</v>
      </c>
      <c r="AW44">
        <f t="shared" si="155"/>
        <v>0</v>
      </c>
      <c r="AX44">
        <f t="shared" si="156"/>
        <v>0</v>
      </c>
      <c r="AY44">
        <f t="shared" si="157"/>
        <v>0</v>
      </c>
      <c r="AZ44">
        <f t="shared" si="158"/>
        <v>0</v>
      </c>
      <c r="BA44">
        <f t="shared" si="159"/>
        <v>0</v>
      </c>
    </row>
    <row r="45" spans="1:53" x14ac:dyDescent="0.25">
      <c r="A45" t="str">
        <f t="shared" si="14"/>
        <v>KerrDevin</v>
      </c>
      <c r="B45" t="s">
        <v>30</v>
      </c>
      <c r="C45" t="s">
        <v>248</v>
      </c>
      <c r="D45" t="s">
        <v>24</v>
      </c>
      <c r="E45" s="2" t="s">
        <v>191</v>
      </c>
      <c r="F45" s="2" t="s">
        <v>191</v>
      </c>
      <c r="G45" s="2" t="s">
        <v>191</v>
      </c>
      <c r="H45" s="2" t="s">
        <v>191</v>
      </c>
      <c r="I45" s="2" t="s">
        <v>191</v>
      </c>
      <c r="J45" s="2">
        <v>14</v>
      </c>
      <c r="K45" s="2" t="s">
        <v>183</v>
      </c>
      <c r="L45" s="2" t="s">
        <v>191</v>
      </c>
      <c r="M45" s="2">
        <v>21</v>
      </c>
      <c r="N45" s="2" t="s">
        <v>191</v>
      </c>
      <c r="O45" s="2" t="s">
        <v>191</v>
      </c>
      <c r="P45" s="2">
        <v>18</v>
      </c>
      <c r="Q45" s="2">
        <f>+AQ45</f>
        <v>53</v>
      </c>
      <c r="R45" s="2">
        <f>COUNT(E45:P45)</f>
        <v>3</v>
      </c>
      <c r="S45" s="2">
        <f>SUM(E45:P45)</f>
        <v>53</v>
      </c>
      <c r="T45" s="2">
        <f>COUNTIF(E45:P45,"W")</f>
        <v>1</v>
      </c>
      <c r="U45">
        <f t="shared" ref="U45" si="184">SUM(V45:AE45)</f>
        <v>3</v>
      </c>
      <c r="V45">
        <f t="shared" si="130"/>
        <v>0</v>
      </c>
      <c r="W45">
        <f t="shared" si="131"/>
        <v>0</v>
      </c>
      <c r="X45">
        <f t="shared" si="132"/>
        <v>1</v>
      </c>
      <c r="Y45">
        <f t="shared" si="133"/>
        <v>1</v>
      </c>
      <c r="Z45">
        <f t="shared" si="134"/>
        <v>0</v>
      </c>
      <c r="AA45">
        <f t="shared" si="135"/>
        <v>0</v>
      </c>
      <c r="AB45">
        <f t="shared" si="136"/>
        <v>1</v>
      </c>
      <c r="AC45">
        <f t="shared" si="137"/>
        <v>0</v>
      </c>
      <c r="AD45">
        <f t="shared" si="138"/>
        <v>0</v>
      </c>
      <c r="AE45">
        <f t="shared" si="139"/>
        <v>0</v>
      </c>
      <c r="AG45" s="1">
        <f t="shared" ref="AG45" si="185">IF(V45&lt;9,+V45,8)</f>
        <v>0</v>
      </c>
      <c r="AH45" s="1">
        <f t="shared" ref="AH45" si="186">IF((V45+W45)&lt;9,(+W45),8-AG45)</f>
        <v>0</v>
      </c>
      <c r="AI45" s="1">
        <f t="shared" ref="AI45" si="187">IF((+V45+W45+X45)&lt;9,+X45,8-(AG45+AH45))</f>
        <v>1</v>
      </c>
      <c r="AJ45" s="1">
        <f t="shared" ref="AJ45" si="188">IF((V45+W45+X45+Y45)&lt;9,Y45,8-(AG45+AH45+AI45))</f>
        <v>1</v>
      </c>
      <c r="AK45" s="29">
        <f t="shared" ref="AK45" si="189">IF((V45+W45+X45+Y45+Z45)&lt;9,Z45,8-(AG45+AH45+AI45+AJ45))</f>
        <v>0</v>
      </c>
      <c r="AL45" s="29">
        <f t="shared" ref="AL45" si="190">IF((V45+W45+X45+Y45+Z45+AA45)&lt;9,AA45,8-(AG45+AH45+AI45+AJ45+AK45))</f>
        <v>0</v>
      </c>
      <c r="AM45" s="29">
        <f t="shared" ref="AM45" si="191">IF((V45+W45+X45+Y45+Z45+AA45+AB45)&lt;9,AB45,8-(AG45+AH45+AI45+AJ45+AK45+AL45))</f>
        <v>1</v>
      </c>
      <c r="AN45" s="29">
        <f t="shared" ref="AN45" si="192">IF((V45+W45+X45+Y45+Z45+AA45+AB45+AC45)&lt;9,AC45,8-(AG45+AH45+AI45+AJ45+AK45+AL45+AM45))</f>
        <v>0</v>
      </c>
      <c r="AO45" s="29">
        <f t="shared" ref="AO45" si="193">IF((V45+W45+X45+Y45+Z45+AA45+AB45+AC45+AD45)&lt;9,AD45,8-(AG45+AH45+AI45+AJ45+AK45+AL45+AM45+AN45))</f>
        <v>0</v>
      </c>
      <c r="AP45" s="29">
        <f t="shared" ref="AP45" si="194">IF((V45+W45+X45+Y45+Z45+AA45+AB45+AC45+AD45+AE45)&lt;9,AE45,8-(AG45+AH45+AI45+AJ45+AK45+AL45+AM45+AN45+AO45))</f>
        <v>0</v>
      </c>
      <c r="AQ45" s="31">
        <f t="shared" ref="AQ45" si="195">SUM(AR45:BA45)</f>
        <v>53</v>
      </c>
      <c r="AR45">
        <f t="shared" si="150"/>
        <v>0</v>
      </c>
      <c r="AS45">
        <f t="shared" si="151"/>
        <v>0</v>
      </c>
      <c r="AT45">
        <f t="shared" si="152"/>
        <v>21</v>
      </c>
      <c r="AU45">
        <f t="shared" si="153"/>
        <v>18</v>
      </c>
      <c r="AV45">
        <f t="shared" si="154"/>
        <v>0</v>
      </c>
      <c r="AW45">
        <f t="shared" si="155"/>
        <v>0</v>
      </c>
      <c r="AX45">
        <f t="shared" si="156"/>
        <v>14</v>
      </c>
      <c r="AY45">
        <f t="shared" si="157"/>
        <v>0</v>
      </c>
      <c r="AZ45">
        <f t="shared" si="158"/>
        <v>0</v>
      </c>
      <c r="BA45">
        <f t="shared" si="159"/>
        <v>0</v>
      </c>
    </row>
    <row r="46" spans="1:53" x14ac:dyDescent="0.25">
      <c r="A46" t="str">
        <f t="shared" si="14"/>
        <v>WhitmoreTerry</v>
      </c>
      <c r="B46" t="s">
        <v>246</v>
      </c>
      <c r="C46" t="s">
        <v>247</v>
      </c>
      <c r="D46" t="s">
        <v>57</v>
      </c>
      <c r="E46" s="2" t="s">
        <v>191</v>
      </c>
      <c r="F46" s="2" t="s">
        <v>191</v>
      </c>
      <c r="G46" s="2" t="s">
        <v>191</v>
      </c>
      <c r="H46" s="2" t="s">
        <v>191</v>
      </c>
      <c r="I46" s="2" t="s">
        <v>191</v>
      </c>
      <c r="J46" s="2">
        <v>30</v>
      </c>
      <c r="K46" s="2" t="s">
        <v>191</v>
      </c>
      <c r="L46" s="2" t="s">
        <v>191</v>
      </c>
      <c r="M46" s="2" t="s">
        <v>191</v>
      </c>
      <c r="N46" s="2" t="s">
        <v>191</v>
      </c>
      <c r="O46" s="2" t="s">
        <v>191</v>
      </c>
      <c r="P46" s="2" t="s">
        <v>191</v>
      </c>
      <c r="Q46" s="2">
        <f>+AQ46</f>
        <v>30</v>
      </c>
      <c r="R46" s="2">
        <f>COUNT(E46:P46)</f>
        <v>1</v>
      </c>
      <c r="S46" s="2">
        <f>SUM(E46:P46)</f>
        <v>30</v>
      </c>
      <c r="T46" s="2">
        <f>COUNTIF(E46:P46,"W")</f>
        <v>0</v>
      </c>
      <c r="U46">
        <f t="shared" ref="U46" si="196">SUM(V46:AE46)</f>
        <v>1</v>
      </c>
      <c r="V46">
        <f t="shared" si="130"/>
        <v>1</v>
      </c>
      <c r="W46">
        <f t="shared" si="131"/>
        <v>0</v>
      </c>
      <c r="X46">
        <f t="shared" si="132"/>
        <v>0</v>
      </c>
      <c r="Y46">
        <f t="shared" si="133"/>
        <v>0</v>
      </c>
      <c r="Z46">
        <f t="shared" si="134"/>
        <v>0</v>
      </c>
      <c r="AA46">
        <f t="shared" si="135"/>
        <v>0</v>
      </c>
      <c r="AB46">
        <f t="shared" si="136"/>
        <v>0</v>
      </c>
      <c r="AC46">
        <f t="shared" si="137"/>
        <v>0</v>
      </c>
      <c r="AD46">
        <f t="shared" si="138"/>
        <v>0</v>
      </c>
      <c r="AE46">
        <f t="shared" si="139"/>
        <v>0</v>
      </c>
      <c r="AG46" s="1">
        <f t="shared" ref="AG46" si="197">IF(V46&lt;9,+V46,8)</f>
        <v>1</v>
      </c>
      <c r="AH46" s="1">
        <f t="shared" ref="AH46" si="198">IF((V46+W46)&lt;9,(+W46),8-AG46)</f>
        <v>0</v>
      </c>
      <c r="AI46" s="1">
        <f t="shared" ref="AI46" si="199">IF((+V46+W46+X46)&lt;9,+X46,8-(AG46+AH46))</f>
        <v>0</v>
      </c>
      <c r="AJ46" s="1">
        <f t="shared" ref="AJ46" si="200">IF((V46+W46+X46+Y46)&lt;9,Y46,8-(AG46+AH46+AI46))</f>
        <v>0</v>
      </c>
      <c r="AK46" s="29">
        <f t="shared" ref="AK46" si="201">IF((V46+W46+X46+Y46+Z46)&lt;9,Z46,8-(AG46+AH46+AI46+AJ46))</f>
        <v>0</v>
      </c>
      <c r="AL46" s="29">
        <f t="shared" ref="AL46" si="202">IF((V46+W46+X46+Y46+Z46+AA46)&lt;9,AA46,8-(AG46+AH46+AI46+AJ46+AK46))</f>
        <v>0</v>
      </c>
      <c r="AM46" s="29">
        <f t="shared" ref="AM46" si="203">IF((V46+W46+X46+Y46+Z46+AA46+AB46)&lt;9,AB46,8-(AG46+AH46+AI46+AJ46+AK46+AL46))</f>
        <v>0</v>
      </c>
      <c r="AN46" s="29">
        <f t="shared" ref="AN46" si="204">IF((V46+W46+X46+Y46+Z46+AA46+AB46+AC46)&lt;9,AC46,8-(AG46+AH46+AI46+AJ46+AK46+AL46+AM46))</f>
        <v>0</v>
      </c>
      <c r="AO46" s="29">
        <f t="shared" ref="AO46" si="205">IF((V46+W46+X46+Y46+Z46+AA46+AB46+AC46+AD46)&lt;9,AD46,8-(AG46+AH46+AI46+AJ46+AK46+AL46+AM46+AN46))</f>
        <v>0</v>
      </c>
      <c r="AP46" s="29">
        <f t="shared" ref="AP46" si="206">IF((V46+W46+X46+Y46+Z46+AA46+AB46+AC46+AD46+AE46)&lt;9,AE46,8-(AG46+AH46+AI46+AJ46+AK46+AL46+AM46+AN46+AO46))</f>
        <v>0</v>
      </c>
      <c r="AQ46" s="31">
        <f t="shared" ref="AQ46" si="207">SUM(AR46:BA46)</f>
        <v>30</v>
      </c>
      <c r="AR46">
        <f t="shared" si="150"/>
        <v>30</v>
      </c>
      <c r="AS46">
        <f t="shared" si="151"/>
        <v>0</v>
      </c>
      <c r="AT46">
        <f t="shared" si="152"/>
        <v>0</v>
      </c>
      <c r="AU46">
        <f t="shared" si="153"/>
        <v>0</v>
      </c>
      <c r="AV46">
        <f t="shared" si="154"/>
        <v>0</v>
      </c>
      <c r="AW46">
        <f t="shared" si="155"/>
        <v>0</v>
      </c>
      <c r="AX46">
        <f t="shared" si="156"/>
        <v>0</v>
      </c>
      <c r="AY46">
        <f t="shared" si="157"/>
        <v>0</v>
      </c>
      <c r="AZ46">
        <f t="shared" si="158"/>
        <v>0</v>
      </c>
      <c r="BA46">
        <f t="shared" si="159"/>
        <v>0</v>
      </c>
    </row>
    <row r="47" spans="1:53" x14ac:dyDescent="0.25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>
        <f t="shared" ref="Q47" si="208">+AQ47</f>
        <v>0</v>
      </c>
      <c r="R47" s="2">
        <f t="shared" ref="R47" si="209">COUNT(E47:P47)</f>
        <v>0</v>
      </c>
      <c r="S47" s="2">
        <f t="shared" ref="S47" si="210">SUM(E47:P47)</f>
        <v>0</v>
      </c>
      <c r="T47" s="2">
        <f t="shared" ref="T47" si="211">COUNTIF(E47:P47,"W")</f>
        <v>0</v>
      </c>
      <c r="U47">
        <f t="shared" si="160"/>
        <v>0</v>
      </c>
      <c r="V47">
        <f t="shared" si="130"/>
        <v>0</v>
      </c>
      <c r="W47">
        <f t="shared" si="131"/>
        <v>0</v>
      </c>
      <c r="X47">
        <f t="shared" si="132"/>
        <v>0</v>
      </c>
      <c r="Y47">
        <f t="shared" si="133"/>
        <v>0</v>
      </c>
      <c r="Z47">
        <f t="shared" si="134"/>
        <v>0</v>
      </c>
      <c r="AA47">
        <f t="shared" si="135"/>
        <v>0</v>
      </c>
      <c r="AB47">
        <f t="shared" si="136"/>
        <v>0</v>
      </c>
      <c r="AC47">
        <f t="shared" si="137"/>
        <v>0</v>
      </c>
      <c r="AD47">
        <f t="shared" si="138"/>
        <v>0</v>
      </c>
      <c r="AE47">
        <f t="shared" si="139"/>
        <v>0</v>
      </c>
      <c r="AG47" s="1">
        <f t="shared" si="161"/>
        <v>0</v>
      </c>
      <c r="AH47" s="1">
        <f t="shared" si="162"/>
        <v>0</v>
      </c>
      <c r="AI47" s="1">
        <f t="shared" si="163"/>
        <v>0</v>
      </c>
      <c r="AJ47" s="1">
        <f t="shared" si="164"/>
        <v>0</v>
      </c>
      <c r="AK47" s="29">
        <f t="shared" si="165"/>
        <v>0</v>
      </c>
      <c r="AL47" s="29">
        <f t="shared" si="166"/>
        <v>0</v>
      </c>
      <c r="AM47" s="29">
        <f t="shared" si="167"/>
        <v>0</v>
      </c>
      <c r="AN47" s="29">
        <f t="shared" si="168"/>
        <v>0</v>
      </c>
      <c r="AO47" s="29">
        <f t="shared" si="169"/>
        <v>0</v>
      </c>
      <c r="AP47" s="29">
        <f t="shared" si="170"/>
        <v>0</v>
      </c>
      <c r="AQ47" s="31">
        <f t="shared" si="171"/>
        <v>0</v>
      </c>
      <c r="AR47">
        <f t="shared" si="150"/>
        <v>0</v>
      </c>
      <c r="AS47">
        <f t="shared" si="151"/>
        <v>0</v>
      </c>
      <c r="AT47">
        <f t="shared" si="152"/>
        <v>0</v>
      </c>
      <c r="AU47">
        <f t="shared" si="153"/>
        <v>0</v>
      </c>
      <c r="AV47">
        <f t="shared" si="154"/>
        <v>0</v>
      </c>
      <c r="AW47">
        <f t="shared" si="155"/>
        <v>0</v>
      </c>
      <c r="AX47">
        <f t="shared" si="156"/>
        <v>0</v>
      </c>
      <c r="AY47">
        <f t="shared" si="157"/>
        <v>0</v>
      </c>
      <c r="AZ47">
        <f t="shared" si="158"/>
        <v>0</v>
      </c>
      <c r="BA47">
        <f t="shared" si="159"/>
        <v>0</v>
      </c>
    </row>
    <row r="48" spans="1:53" x14ac:dyDescent="0.25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53" ht="21" customHeight="1" x14ac:dyDescent="0.35">
      <c r="A49" t="str">
        <f t="shared" si="14"/>
        <v>SENIOR</v>
      </c>
      <c r="B49" s="47" t="s">
        <v>15</v>
      </c>
      <c r="C49" s="47"/>
      <c r="D49" s="47"/>
      <c r="E49" s="2" t="str">
        <f>+$E$3</f>
        <v>MM</v>
      </c>
      <c r="F49" s="2" t="str">
        <f>+$F$3</f>
        <v>BF</v>
      </c>
      <c r="G49" s="2" t="str">
        <f>+$G$3</f>
        <v>MI</v>
      </c>
      <c r="H49" s="2" t="str">
        <f>+$H$3</f>
        <v>MI</v>
      </c>
      <c r="I49" s="2" t="str">
        <f>+$I$3</f>
        <v>GL</v>
      </c>
      <c r="J49" s="2" t="str">
        <f t="shared" ref="J49:P49" si="212">+J$3</f>
        <v>ME</v>
      </c>
      <c r="K49" s="2" t="str">
        <f t="shared" si="212"/>
        <v>ES</v>
      </c>
      <c r="L49" s="2" t="str">
        <f t="shared" si="212"/>
        <v>BF</v>
      </c>
      <c r="M49" s="2" t="str">
        <f t="shared" si="212"/>
        <v>GL</v>
      </c>
      <c r="N49" s="2" t="str">
        <f t="shared" si="212"/>
        <v>MM</v>
      </c>
      <c r="O49" s="2" t="str">
        <f t="shared" si="212"/>
        <v>ES</v>
      </c>
      <c r="P49" s="2" t="str">
        <f t="shared" si="212"/>
        <v>ME</v>
      </c>
      <c r="Q49" s="48" t="s">
        <v>7</v>
      </c>
      <c r="R49" s="45" t="s">
        <v>8</v>
      </c>
      <c r="S49" s="48" t="s">
        <v>9</v>
      </c>
      <c r="T49" s="54" t="s">
        <v>150</v>
      </c>
    </row>
    <row r="50" spans="1:53" x14ac:dyDescent="0.25">
      <c r="A50" t="str">
        <f t="shared" si="14"/>
        <v>Last NameFirst Name</v>
      </c>
      <c r="B50" s="3" t="s">
        <v>10</v>
      </c>
      <c r="C50" s="3" t="s">
        <v>11</v>
      </c>
      <c r="D50" s="4" t="s">
        <v>12</v>
      </c>
      <c r="E50" s="21">
        <f>+E$4</f>
        <v>44682</v>
      </c>
      <c r="F50" s="21">
        <f t="shared" ref="F50:P50" si="213">+F$4</f>
        <v>44696</v>
      </c>
      <c r="G50" s="21">
        <f t="shared" si="213"/>
        <v>44702</v>
      </c>
      <c r="H50" s="21">
        <f t="shared" si="213"/>
        <v>44703</v>
      </c>
      <c r="I50" s="21">
        <f t="shared" si="213"/>
        <v>44717</v>
      </c>
      <c r="J50" s="21">
        <f t="shared" si="213"/>
        <v>44738</v>
      </c>
      <c r="K50" s="21">
        <f t="shared" si="213"/>
        <v>44780</v>
      </c>
      <c r="L50" s="21">
        <f t="shared" si="213"/>
        <v>44801</v>
      </c>
      <c r="M50" s="21">
        <f t="shared" si="213"/>
        <v>44815</v>
      </c>
      <c r="N50" s="21">
        <f t="shared" si="213"/>
        <v>44822</v>
      </c>
      <c r="O50" s="21">
        <f t="shared" si="213"/>
        <v>44829</v>
      </c>
      <c r="P50" s="21">
        <f t="shared" si="213"/>
        <v>44843</v>
      </c>
      <c r="Q50" s="49"/>
      <c r="R50" s="46"/>
      <c r="S50" s="49"/>
      <c r="T50" s="55"/>
      <c r="U50" s="2" t="s">
        <v>9</v>
      </c>
      <c r="V50" s="2">
        <v>30</v>
      </c>
      <c r="W50" s="2">
        <v>25</v>
      </c>
      <c r="X50" s="2">
        <v>21</v>
      </c>
      <c r="Y50" s="2">
        <v>18</v>
      </c>
      <c r="Z50" s="2">
        <v>16</v>
      </c>
      <c r="AA50" s="2">
        <v>15</v>
      </c>
      <c r="AB50" s="2">
        <v>14</v>
      </c>
      <c r="AC50" s="2">
        <v>13</v>
      </c>
      <c r="AD50" s="2">
        <v>12</v>
      </c>
      <c r="AE50" s="2">
        <v>11</v>
      </c>
      <c r="AF50" s="30"/>
      <c r="AG50" s="2">
        <v>30</v>
      </c>
      <c r="AH50" s="2">
        <v>25</v>
      </c>
      <c r="AI50" s="2">
        <v>21</v>
      </c>
      <c r="AJ50" s="2">
        <v>18</v>
      </c>
      <c r="AK50" s="2">
        <v>16</v>
      </c>
      <c r="AL50" s="2">
        <v>15</v>
      </c>
      <c r="AM50" s="2">
        <v>14</v>
      </c>
      <c r="AN50" s="2">
        <v>13</v>
      </c>
      <c r="AO50" s="2">
        <v>12</v>
      </c>
      <c r="AP50" s="2">
        <v>11</v>
      </c>
      <c r="AQ50" s="32"/>
      <c r="AR50" s="2">
        <v>30</v>
      </c>
      <c r="AS50" s="2">
        <v>25</v>
      </c>
      <c r="AT50" s="2">
        <v>21</v>
      </c>
      <c r="AU50" s="2">
        <v>18</v>
      </c>
      <c r="AV50" s="2">
        <v>16</v>
      </c>
      <c r="AW50" s="2">
        <v>15</v>
      </c>
      <c r="AX50" s="2">
        <v>14</v>
      </c>
      <c r="AY50" s="2">
        <v>13</v>
      </c>
      <c r="AZ50" s="2">
        <v>12</v>
      </c>
      <c r="BA50" s="2">
        <v>11</v>
      </c>
    </row>
    <row r="51" spans="1:53" x14ac:dyDescent="0.25">
      <c r="A51" t="str">
        <f t="shared" si="14"/>
        <v>GoldenRon</v>
      </c>
      <c r="B51" t="s">
        <v>204</v>
      </c>
      <c r="C51" t="s">
        <v>205</v>
      </c>
      <c r="D51" t="s">
        <v>198</v>
      </c>
      <c r="E51" s="2" t="s">
        <v>183</v>
      </c>
      <c r="F51" s="2">
        <v>30</v>
      </c>
      <c r="G51" s="2">
        <v>30</v>
      </c>
      <c r="H51" s="2">
        <v>30</v>
      </c>
      <c r="I51" s="2" t="s">
        <v>191</v>
      </c>
      <c r="J51" s="2">
        <v>30</v>
      </c>
      <c r="K51" s="2">
        <v>30</v>
      </c>
      <c r="L51" s="2" t="s">
        <v>191</v>
      </c>
      <c r="M51" s="2">
        <v>30</v>
      </c>
      <c r="N51" s="2" t="s">
        <v>183</v>
      </c>
      <c r="O51" s="2">
        <v>30</v>
      </c>
      <c r="P51" s="2">
        <v>30</v>
      </c>
      <c r="Q51" s="2">
        <f>+AQ51</f>
        <v>240</v>
      </c>
      <c r="R51" s="2">
        <f>COUNT(E51:P51)</f>
        <v>8</v>
      </c>
      <c r="S51" s="2">
        <f>SUM(E51:P51)</f>
        <v>240</v>
      </c>
      <c r="T51" s="2">
        <f>COUNTIF(E51:P51,"W")</f>
        <v>2</v>
      </c>
      <c r="U51">
        <f t="shared" ref="U51" si="214">SUM(V51:AE51)</f>
        <v>8</v>
      </c>
      <c r="V51">
        <f t="shared" ref="V51:V60" si="215">COUNTIF($E51:$P51,$V$63)</f>
        <v>8</v>
      </c>
      <c r="W51">
        <f t="shared" ref="W51:W60" si="216">COUNTIF($E51:$P51,$W$63)</f>
        <v>0</v>
      </c>
      <c r="X51">
        <f t="shared" ref="X51:X60" si="217">COUNTIF($E51:$P51,$X$63)</f>
        <v>0</v>
      </c>
      <c r="Y51">
        <f t="shared" ref="Y51:Y60" si="218">COUNTIF($E51:$P51,$Y$63)</f>
        <v>0</v>
      </c>
      <c r="Z51">
        <f t="shared" ref="Z51:Z60" si="219">COUNTIF($E51:$P51,$Z$63)</f>
        <v>0</v>
      </c>
      <c r="AA51">
        <f t="shared" ref="AA51:AA60" si="220">COUNTIF($E51:$P51,$AA$63)</f>
        <v>0</v>
      </c>
      <c r="AB51">
        <f t="shared" ref="AB51:AB60" si="221">COUNTIF($E51:$P51,$AB$63)</f>
        <v>0</v>
      </c>
      <c r="AC51">
        <f t="shared" ref="AC51:AC60" si="222">COUNTIF($E51:$P51,$AC$63)</f>
        <v>0</v>
      </c>
      <c r="AD51">
        <f t="shared" ref="AD51:AD60" si="223">COUNTIF($E51:$P51,$AD$63)</f>
        <v>0</v>
      </c>
      <c r="AE51">
        <f t="shared" ref="AE51:AE60" si="224">COUNTIF($E51:$P51,$AE$63)</f>
        <v>0</v>
      </c>
      <c r="AG51" s="1">
        <f t="shared" ref="AG51" si="225">IF(V51&lt;9,+V51,8)</f>
        <v>8</v>
      </c>
      <c r="AH51" s="1">
        <f t="shared" ref="AH51" si="226">IF((V51+W51)&lt;9,(+W51),8-AG51)</f>
        <v>0</v>
      </c>
      <c r="AI51" s="1">
        <f>IF((+V51+W51+X51)&lt;9,+X51,8-(AG51+AH51))</f>
        <v>0</v>
      </c>
      <c r="AJ51" s="1">
        <f t="shared" ref="AJ51" si="227">IF((V51+W51+X51+Y51)&lt;9,Y51,8-(AG51+AH51+AI51))</f>
        <v>0</v>
      </c>
      <c r="AK51" s="29">
        <f t="shared" ref="AK51" si="228">IF((V51+W51+X51+Y51+Z51)&lt;9,Z51,8-(AG51+AH51+AI51+AJ51))</f>
        <v>0</v>
      </c>
      <c r="AL51" s="29">
        <f t="shared" ref="AL51" si="229">IF((V51+W51+X51+Y51+Z51+AA51)&lt;9,AA51,8-(AG51+AH51+AI51+AJ51+AK51))</f>
        <v>0</v>
      </c>
      <c r="AM51" s="29">
        <f t="shared" ref="AM51" si="230">IF((V51+W51+X51+Y51+Z51+AA51+AB51)&lt;9,AB51,8-(AG51+AH51+AI51+AJ51+AK51+AL51))</f>
        <v>0</v>
      </c>
      <c r="AN51" s="29">
        <f t="shared" ref="AN51" si="231">IF((V51+W51+X51+Y51+Z51+AA51+AB51+AC51)&lt;9,AC51,8-(AG51+AH51+AI51+AJ51+AK51+AL51+AM51))</f>
        <v>0</v>
      </c>
      <c r="AO51" s="29">
        <f t="shared" ref="AO51" si="232">IF((V51+W51+X51+Y51+Z51+AA51+AB51+AC51+AD51)&lt;9,AD51,8-(AG51+AH51+AI51+AJ51+AK51+AL51+AM51+AN51))</f>
        <v>0</v>
      </c>
      <c r="AP51" s="29">
        <f t="shared" ref="AP51" si="233">IF((V51+W51+X51+Y51+Z51+AA51+AB51+AC51+AD51+AE51)&lt;9,AE51,8-(AG51+AH51+AI51+AJ51+AK51+AL51+AM51+AN51+AO51))</f>
        <v>0</v>
      </c>
      <c r="AQ51" s="31">
        <f t="shared" ref="AQ51" si="234">SUM(AR51:BA51)</f>
        <v>240</v>
      </c>
      <c r="AR51">
        <f t="shared" ref="AR51:AR60" si="235">+AG51*AR$63</f>
        <v>240</v>
      </c>
      <c r="AS51">
        <f t="shared" ref="AS51:AS60" si="236">+AH51*AS$63</f>
        <v>0</v>
      </c>
      <c r="AT51">
        <f t="shared" ref="AT51:AT60" si="237">+AI51*AT$63</f>
        <v>0</v>
      </c>
      <c r="AU51">
        <f t="shared" ref="AU51:AU60" si="238">+AJ51*AU$63</f>
        <v>0</v>
      </c>
      <c r="AV51">
        <f t="shared" ref="AV51:AV60" si="239">+AK51*AV$63</f>
        <v>0</v>
      </c>
      <c r="AW51">
        <f t="shared" ref="AW51:AW60" si="240">+AL51*AW$63</f>
        <v>0</v>
      </c>
      <c r="AX51">
        <f t="shared" ref="AX51:AX60" si="241">+AM51*AX$63</f>
        <v>0</v>
      </c>
      <c r="AY51">
        <f t="shared" ref="AY51:AY60" si="242">+AN51*AY$63</f>
        <v>0</v>
      </c>
      <c r="AZ51">
        <f t="shared" ref="AZ51:AZ60" si="243">+AO51*AZ$63</f>
        <v>0</v>
      </c>
      <c r="BA51">
        <f t="shared" ref="BA51:BA60" si="244">+AP51*BA$63</f>
        <v>0</v>
      </c>
    </row>
    <row r="52" spans="1:53" x14ac:dyDescent="0.25">
      <c r="A52" t="str">
        <f t="shared" si="14"/>
        <v>BrogeRobert</v>
      </c>
      <c r="B52" t="s">
        <v>155</v>
      </c>
      <c r="C52" t="s">
        <v>156</v>
      </c>
      <c r="D52" t="s">
        <v>26</v>
      </c>
      <c r="E52" s="2">
        <v>30</v>
      </c>
      <c r="F52" s="2">
        <v>25</v>
      </c>
      <c r="G52" s="2">
        <v>25</v>
      </c>
      <c r="H52" s="2">
        <v>18</v>
      </c>
      <c r="I52" s="2" t="s">
        <v>183</v>
      </c>
      <c r="J52" s="2" t="s">
        <v>191</v>
      </c>
      <c r="K52" s="2">
        <v>18</v>
      </c>
      <c r="L52" s="2">
        <v>30</v>
      </c>
      <c r="M52" s="2" t="s">
        <v>183</v>
      </c>
      <c r="N52" s="2">
        <v>18</v>
      </c>
      <c r="O52" s="2">
        <v>21</v>
      </c>
      <c r="P52" s="2">
        <v>21</v>
      </c>
      <c r="Q52" s="2">
        <f>+AQ52</f>
        <v>188</v>
      </c>
      <c r="R52" s="2">
        <f>COUNT(E52:P52)</f>
        <v>9</v>
      </c>
      <c r="S52" s="2">
        <f>SUM(E52:P52)</f>
        <v>206</v>
      </c>
      <c r="T52" s="2">
        <f>COUNTIF(E52:P52,"W")</f>
        <v>2</v>
      </c>
      <c r="U52">
        <f t="shared" ref="U52:U60" si="245">SUM(V52:AE52)</f>
        <v>9</v>
      </c>
      <c r="V52">
        <f t="shared" si="215"/>
        <v>2</v>
      </c>
      <c r="W52">
        <f t="shared" si="216"/>
        <v>2</v>
      </c>
      <c r="X52">
        <f t="shared" si="217"/>
        <v>2</v>
      </c>
      <c r="Y52">
        <f t="shared" si="218"/>
        <v>3</v>
      </c>
      <c r="Z52">
        <f t="shared" si="219"/>
        <v>0</v>
      </c>
      <c r="AA52">
        <f t="shared" si="220"/>
        <v>0</v>
      </c>
      <c r="AB52">
        <f t="shared" si="221"/>
        <v>0</v>
      </c>
      <c r="AC52">
        <f t="shared" si="222"/>
        <v>0</v>
      </c>
      <c r="AD52">
        <f t="shared" si="223"/>
        <v>0</v>
      </c>
      <c r="AE52">
        <f t="shared" si="224"/>
        <v>0</v>
      </c>
      <c r="AG52" s="1">
        <f t="shared" ref="AG52:AG60" si="246">IF(V52&lt;9,+V52,8)</f>
        <v>2</v>
      </c>
      <c r="AH52" s="1">
        <f t="shared" ref="AH52:AH60" si="247">IF((V52+W52)&lt;9,(+W52),8-AG52)</f>
        <v>2</v>
      </c>
      <c r="AI52" s="1">
        <f t="shared" ref="AI52:AI60" si="248">IF((+V52+W52+X52)&lt;9,+X52,8-(AG52+AH52))</f>
        <v>2</v>
      </c>
      <c r="AJ52" s="1">
        <f t="shared" ref="AJ52:AJ60" si="249">IF((V52+W52+X52+Y52)&lt;9,Y52,8-(AG52+AH52+AI52))</f>
        <v>2</v>
      </c>
      <c r="AK52" s="29">
        <f t="shared" ref="AK52:AK60" si="250">IF((V52+W52+X52+Y52+Z52)&lt;9,Z52,8-(AG52+AH52+AI52+AJ52))</f>
        <v>0</v>
      </c>
      <c r="AL52" s="29">
        <f t="shared" ref="AL52:AL60" si="251">IF((V52+W52+X52+Y52+Z52+AA52)&lt;9,AA52,8-(AG52+AH52+AI52+AJ52+AK52))</f>
        <v>0</v>
      </c>
      <c r="AM52" s="29">
        <f t="shared" ref="AM52:AM60" si="252">IF((V52+W52+X52+Y52+Z52+AA52+AB52)&lt;9,AB52,8-(AG52+AH52+AI52+AJ52+AK52+AL52))</f>
        <v>0</v>
      </c>
      <c r="AN52" s="29">
        <f t="shared" ref="AN52:AN60" si="253">IF((V52+W52+X52+Y52+Z52+AA52+AB52+AC52)&lt;9,AC52,8-(AG52+AH52+AI52+AJ52+AK52+AL52+AM52))</f>
        <v>0</v>
      </c>
      <c r="AO52" s="29">
        <f t="shared" ref="AO52:AO60" si="254">IF((V52+W52+X52+Y52+Z52+AA52+AB52+AC52+AD52)&lt;9,AD52,8-(AG52+AH52+AI52+AJ52+AK52+AL52+AM52+AN52))</f>
        <v>0</v>
      </c>
      <c r="AP52" s="29">
        <f t="shared" ref="AP52:AP60" si="255">IF((V52+W52+X52+Y52+Z52+AA52+AB52+AC52+AD52+AE52)&lt;9,AE52,8-(AG52+AH52+AI52+AJ52+AK52+AL52+AM52+AN52+AO52))</f>
        <v>0</v>
      </c>
      <c r="AQ52" s="31">
        <f t="shared" ref="AQ52:AQ60" si="256">SUM(AR52:BA52)</f>
        <v>188</v>
      </c>
      <c r="AR52">
        <f t="shared" si="235"/>
        <v>60</v>
      </c>
      <c r="AS52">
        <f t="shared" si="236"/>
        <v>50</v>
      </c>
      <c r="AT52">
        <f t="shared" si="237"/>
        <v>42</v>
      </c>
      <c r="AU52">
        <f t="shared" si="238"/>
        <v>36</v>
      </c>
      <c r="AV52">
        <f t="shared" si="239"/>
        <v>0</v>
      </c>
      <c r="AW52">
        <f t="shared" si="240"/>
        <v>0</v>
      </c>
      <c r="AX52">
        <f t="shared" si="241"/>
        <v>0</v>
      </c>
      <c r="AY52">
        <f t="shared" si="242"/>
        <v>0</v>
      </c>
      <c r="AZ52">
        <f t="shared" si="243"/>
        <v>0</v>
      </c>
      <c r="BA52">
        <f t="shared" si="244"/>
        <v>0</v>
      </c>
    </row>
    <row r="53" spans="1:53" x14ac:dyDescent="0.25">
      <c r="A53" t="str">
        <f t="shared" si="14"/>
        <v>BachSimon</v>
      </c>
      <c r="B53" t="s">
        <v>58</v>
      </c>
      <c r="C53" t="s">
        <v>59</v>
      </c>
      <c r="D53" t="s">
        <v>26</v>
      </c>
      <c r="E53" s="2">
        <v>25</v>
      </c>
      <c r="F53" s="2">
        <v>21</v>
      </c>
      <c r="G53" s="2">
        <v>16</v>
      </c>
      <c r="H53" s="2">
        <v>16</v>
      </c>
      <c r="I53" s="2" t="s">
        <v>183</v>
      </c>
      <c r="J53" s="2">
        <v>25</v>
      </c>
      <c r="K53" s="2">
        <v>25</v>
      </c>
      <c r="L53" s="2" t="s">
        <v>191</v>
      </c>
      <c r="M53" s="2" t="s">
        <v>183</v>
      </c>
      <c r="N53" s="2">
        <v>25</v>
      </c>
      <c r="O53" s="2">
        <v>25</v>
      </c>
      <c r="P53" s="2">
        <v>18</v>
      </c>
      <c r="Q53" s="2">
        <f>+AQ53</f>
        <v>180</v>
      </c>
      <c r="R53" s="2">
        <f>COUNT(E53:P53)</f>
        <v>9</v>
      </c>
      <c r="S53" s="2">
        <f>SUM(E53:P53)</f>
        <v>196</v>
      </c>
      <c r="T53" s="2">
        <f>COUNTIF(E53:P53,"W")</f>
        <v>2</v>
      </c>
      <c r="U53">
        <f t="shared" si="245"/>
        <v>9</v>
      </c>
      <c r="V53">
        <f t="shared" si="215"/>
        <v>0</v>
      </c>
      <c r="W53">
        <f t="shared" si="216"/>
        <v>5</v>
      </c>
      <c r="X53">
        <f t="shared" si="217"/>
        <v>1</v>
      </c>
      <c r="Y53">
        <f t="shared" si="218"/>
        <v>1</v>
      </c>
      <c r="Z53">
        <f t="shared" si="219"/>
        <v>2</v>
      </c>
      <c r="AA53">
        <f t="shared" si="220"/>
        <v>0</v>
      </c>
      <c r="AB53">
        <f t="shared" si="221"/>
        <v>0</v>
      </c>
      <c r="AC53">
        <f t="shared" si="222"/>
        <v>0</v>
      </c>
      <c r="AD53">
        <f t="shared" si="223"/>
        <v>0</v>
      </c>
      <c r="AE53">
        <f t="shared" si="224"/>
        <v>0</v>
      </c>
      <c r="AG53" s="1">
        <f t="shared" si="246"/>
        <v>0</v>
      </c>
      <c r="AH53" s="1">
        <f t="shared" si="247"/>
        <v>5</v>
      </c>
      <c r="AI53" s="1">
        <f t="shared" si="248"/>
        <v>1</v>
      </c>
      <c r="AJ53" s="1">
        <f t="shared" si="249"/>
        <v>1</v>
      </c>
      <c r="AK53" s="29">
        <f t="shared" si="250"/>
        <v>1</v>
      </c>
      <c r="AL53" s="29">
        <f t="shared" si="251"/>
        <v>0</v>
      </c>
      <c r="AM53" s="29">
        <f t="shared" si="252"/>
        <v>0</v>
      </c>
      <c r="AN53" s="29">
        <f t="shared" si="253"/>
        <v>0</v>
      </c>
      <c r="AO53" s="29">
        <f t="shared" si="254"/>
        <v>0</v>
      </c>
      <c r="AP53" s="29">
        <f t="shared" si="255"/>
        <v>0</v>
      </c>
      <c r="AQ53" s="31">
        <f t="shared" si="256"/>
        <v>180</v>
      </c>
      <c r="AR53">
        <f t="shared" si="235"/>
        <v>0</v>
      </c>
      <c r="AS53">
        <f t="shared" si="236"/>
        <v>125</v>
      </c>
      <c r="AT53">
        <f t="shared" si="237"/>
        <v>21</v>
      </c>
      <c r="AU53">
        <f t="shared" si="238"/>
        <v>18</v>
      </c>
      <c r="AV53">
        <f t="shared" si="239"/>
        <v>16</v>
      </c>
      <c r="AW53">
        <f t="shared" si="240"/>
        <v>0</v>
      </c>
      <c r="AX53">
        <f t="shared" si="241"/>
        <v>0</v>
      </c>
      <c r="AY53">
        <f t="shared" si="242"/>
        <v>0</v>
      </c>
      <c r="AZ53">
        <f t="shared" si="243"/>
        <v>0</v>
      </c>
      <c r="BA53">
        <f t="shared" si="244"/>
        <v>0</v>
      </c>
    </row>
    <row r="54" spans="1:53" x14ac:dyDescent="0.25">
      <c r="A54" t="str">
        <f t="shared" si="14"/>
        <v>AherneBrian</v>
      </c>
      <c r="B54" t="s">
        <v>41</v>
      </c>
      <c r="C54" t="s">
        <v>42</v>
      </c>
      <c r="D54" t="s">
        <v>26</v>
      </c>
      <c r="E54" s="2">
        <v>21</v>
      </c>
      <c r="F54" s="2">
        <v>16</v>
      </c>
      <c r="G54" s="2">
        <v>21</v>
      </c>
      <c r="H54" s="2">
        <v>15</v>
      </c>
      <c r="I54" s="2" t="s">
        <v>183</v>
      </c>
      <c r="J54" s="2">
        <v>21</v>
      </c>
      <c r="K54" s="2">
        <v>16</v>
      </c>
      <c r="L54" s="2">
        <v>21</v>
      </c>
      <c r="M54" s="2" t="s">
        <v>183</v>
      </c>
      <c r="N54" s="2">
        <v>15</v>
      </c>
      <c r="O54" s="2">
        <v>18</v>
      </c>
      <c r="P54" s="2">
        <v>16</v>
      </c>
      <c r="Q54" s="2">
        <f>+AQ54</f>
        <v>150</v>
      </c>
      <c r="R54" s="2">
        <f>COUNT(E54:P54)</f>
        <v>10</v>
      </c>
      <c r="S54" s="2">
        <f>SUM(E54:P54)</f>
        <v>180</v>
      </c>
      <c r="T54" s="2">
        <f>COUNTIF(E54:P54,"W")</f>
        <v>2</v>
      </c>
      <c r="U54">
        <f t="shared" si="245"/>
        <v>10</v>
      </c>
      <c r="V54">
        <f t="shared" si="215"/>
        <v>0</v>
      </c>
      <c r="W54">
        <f t="shared" si="216"/>
        <v>0</v>
      </c>
      <c r="X54">
        <f t="shared" si="217"/>
        <v>4</v>
      </c>
      <c r="Y54">
        <f t="shared" si="218"/>
        <v>1</v>
      </c>
      <c r="Z54">
        <f t="shared" si="219"/>
        <v>3</v>
      </c>
      <c r="AA54">
        <f t="shared" si="220"/>
        <v>2</v>
      </c>
      <c r="AB54">
        <f t="shared" si="221"/>
        <v>0</v>
      </c>
      <c r="AC54">
        <f t="shared" si="222"/>
        <v>0</v>
      </c>
      <c r="AD54">
        <f t="shared" si="223"/>
        <v>0</v>
      </c>
      <c r="AE54">
        <f t="shared" si="224"/>
        <v>0</v>
      </c>
      <c r="AG54" s="1">
        <f t="shared" si="246"/>
        <v>0</v>
      </c>
      <c r="AH54" s="1">
        <f t="shared" si="247"/>
        <v>0</v>
      </c>
      <c r="AI54" s="1">
        <f t="shared" si="248"/>
        <v>4</v>
      </c>
      <c r="AJ54" s="1">
        <f t="shared" si="249"/>
        <v>1</v>
      </c>
      <c r="AK54" s="29">
        <f t="shared" si="250"/>
        <v>3</v>
      </c>
      <c r="AL54" s="29">
        <f t="shared" si="251"/>
        <v>0</v>
      </c>
      <c r="AM54" s="29">
        <f t="shared" si="252"/>
        <v>0</v>
      </c>
      <c r="AN54" s="29">
        <f t="shared" si="253"/>
        <v>0</v>
      </c>
      <c r="AO54" s="29">
        <f t="shared" si="254"/>
        <v>0</v>
      </c>
      <c r="AP54" s="29">
        <f t="shared" si="255"/>
        <v>0</v>
      </c>
      <c r="AQ54" s="31">
        <f t="shared" si="256"/>
        <v>150</v>
      </c>
      <c r="AR54">
        <f t="shared" si="235"/>
        <v>0</v>
      </c>
      <c r="AS54">
        <f t="shared" si="236"/>
        <v>0</v>
      </c>
      <c r="AT54">
        <f t="shared" si="237"/>
        <v>84</v>
      </c>
      <c r="AU54">
        <f t="shared" si="238"/>
        <v>18</v>
      </c>
      <c r="AV54">
        <f t="shared" si="239"/>
        <v>48</v>
      </c>
      <c r="AW54">
        <f t="shared" si="240"/>
        <v>0</v>
      </c>
      <c r="AX54">
        <f t="shared" si="241"/>
        <v>0</v>
      </c>
      <c r="AY54">
        <f t="shared" si="242"/>
        <v>0</v>
      </c>
      <c r="AZ54">
        <f t="shared" si="243"/>
        <v>0</v>
      </c>
      <c r="BA54">
        <f t="shared" si="244"/>
        <v>0</v>
      </c>
    </row>
    <row r="55" spans="1:53" x14ac:dyDescent="0.25">
      <c r="A55" t="str">
        <f t="shared" si="14"/>
        <v>HaddenRoss</v>
      </c>
      <c r="B55" t="s">
        <v>22</v>
      </c>
      <c r="C55" t="s">
        <v>23</v>
      </c>
      <c r="D55" t="s">
        <v>162</v>
      </c>
      <c r="E55" s="2" t="s">
        <v>217</v>
      </c>
      <c r="F55" s="2">
        <v>18</v>
      </c>
      <c r="G55" s="2" t="s">
        <v>191</v>
      </c>
      <c r="H55" s="2" t="s">
        <v>191</v>
      </c>
      <c r="I55" s="2">
        <v>30</v>
      </c>
      <c r="J55" s="2">
        <v>18</v>
      </c>
      <c r="K55" s="2" t="s">
        <v>183</v>
      </c>
      <c r="L55" s="2">
        <v>18</v>
      </c>
      <c r="M55" s="2">
        <v>21</v>
      </c>
      <c r="N55" s="2">
        <v>30</v>
      </c>
      <c r="O55" s="2" t="s">
        <v>183</v>
      </c>
      <c r="P55" s="2" t="s">
        <v>191</v>
      </c>
      <c r="Q55" s="2">
        <f>+AQ55</f>
        <v>135</v>
      </c>
      <c r="R55" s="2">
        <f>COUNT(E55:P55)</f>
        <v>6</v>
      </c>
      <c r="S55" s="2">
        <f>SUM(E55:P55)</f>
        <v>135</v>
      </c>
      <c r="T55" s="2">
        <f>COUNTIF(E55:P55,"W")</f>
        <v>2</v>
      </c>
      <c r="U55">
        <f t="shared" si="245"/>
        <v>6</v>
      </c>
      <c r="V55">
        <f t="shared" si="215"/>
        <v>2</v>
      </c>
      <c r="W55">
        <f t="shared" si="216"/>
        <v>0</v>
      </c>
      <c r="X55">
        <f t="shared" si="217"/>
        <v>1</v>
      </c>
      <c r="Y55">
        <f t="shared" si="218"/>
        <v>3</v>
      </c>
      <c r="Z55">
        <f t="shared" si="219"/>
        <v>0</v>
      </c>
      <c r="AA55">
        <f t="shared" si="220"/>
        <v>0</v>
      </c>
      <c r="AB55">
        <f t="shared" si="221"/>
        <v>0</v>
      </c>
      <c r="AC55">
        <f t="shared" si="222"/>
        <v>0</v>
      </c>
      <c r="AD55">
        <f t="shared" si="223"/>
        <v>0</v>
      </c>
      <c r="AE55">
        <f t="shared" si="224"/>
        <v>0</v>
      </c>
      <c r="AG55" s="1">
        <f t="shared" si="246"/>
        <v>2</v>
      </c>
      <c r="AH55" s="1">
        <f t="shared" si="247"/>
        <v>0</v>
      </c>
      <c r="AI55" s="1">
        <f t="shared" si="248"/>
        <v>1</v>
      </c>
      <c r="AJ55" s="1">
        <f t="shared" si="249"/>
        <v>3</v>
      </c>
      <c r="AK55" s="29">
        <f t="shared" si="250"/>
        <v>0</v>
      </c>
      <c r="AL55" s="29">
        <f t="shared" si="251"/>
        <v>0</v>
      </c>
      <c r="AM55" s="29">
        <f t="shared" si="252"/>
        <v>0</v>
      </c>
      <c r="AN55" s="29">
        <f t="shared" si="253"/>
        <v>0</v>
      </c>
      <c r="AO55" s="29">
        <f t="shared" si="254"/>
        <v>0</v>
      </c>
      <c r="AP55" s="29">
        <f t="shared" si="255"/>
        <v>0</v>
      </c>
      <c r="AQ55" s="31">
        <f t="shared" si="256"/>
        <v>135</v>
      </c>
      <c r="AR55">
        <f t="shared" si="235"/>
        <v>60</v>
      </c>
      <c r="AS55">
        <f t="shared" si="236"/>
        <v>0</v>
      </c>
      <c r="AT55">
        <f t="shared" si="237"/>
        <v>21</v>
      </c>
      <c r="AU55">
        <f t="shared" si="238"/>
        <v>54</v>
      </c>
      <c r="AV55">
        <f t="shared" si="239"/>
        <v>0</v>
      </c>
      <c r="AW55">
        <f t="shared" si="240"/>
        <v>0</v>
      </c>
      <c r="AX55">
        <f t="shared" si="241"/>
        <v>0</v>
      </c>
      <c r="AY55">
        <f t="shared" si="242"/>
        <v>0</v>
      </c>
      <c r="AZ55">
        <f t="shared" si="243"/>
        <v>0</v>
      </c>
      <c r="BA55">
        <f t="shared" si="244"/>
        <v>0</v>
      </c>
    </row>
    <row r="56" spans="1:53" x14ac:dyDescent="0.25">
      <c r="A56" t="str">
        <f t="shared" si="14"/>
        <v>HansenSteve</v>
      </c>
      <c r="B56" t="s">
        <v>94</v>
      </c>
      <c r="C56" t="s">
        <v>28</v>
      </c>
      <c r="D56" s="5" t="s">
        <v>21</v>
      </c>
      <c r="E56" s="2">
        <v>18</v>
      </c>
      <c r="F56" s="2" t="s">
        <v>54</v>
      </c>
      <c r="G56" s="2">
        <v>18</v>
      </c>
      <c r="H56" s="2">
        <v>21</v>
      </c>
      <c r="I56" s="2" t="s">
        <v>54</v>
      </c>
      <c r="J56" s="2" t="s">
        <v>183</v>
      </c>
      <c r="K56" s="2">
        <v>15</v>
      </c>
      <c r="L56" s="2">
        <v>25</v>
      </c>
      <c r="M56" s="2" t="s">
        <v>54</v>
      </c>
      <c r="N56" s="2">
        <v>21</v>
      </c>
      <c r="O56" s="2" t="s">
        <v>191</v>
      </c>
      <c r="P56" s="2" t="s">
        <v>183</v>
      </c>
      <c r="Q56" s="2">
        <f>+AQ56</f>
        <v>118</v>
      </c>
      <c r="R56" s="2">
        <f>COUNT(E56:P56)</f>
        <v>6</v>
      </c>
      <c r="S56" s="2">
        <f>SUM(E56:P56)</f>
        <v>118</v>
      </c>
      <c r="T56" s="2">
        <f>COUNTIF(E56:P56,"W")</f>
        <v>2</v>
      </c>
      <c r="U56">
        <f t="shared" si="245"/>
        <v>6</v>
      </c>
      <c r="V56">
        <f t="shared" si="215"/>
        <v>0</v>
      </c>
      <c r="W56">
        <f t="shared" si="216"/>
        <v>1</v>
      </c>
      <c r="X56">
        <f t="shared" si="217"/>
        <v>2</v>
      </c>
      <c r="Y56">
        <f t="shared" si="218"/>
        <v>2</v>
      </c>
      <c r="Z56">
        <f t="shared" si="219"/>
        <v>0</v>
      </c>
      <c r="AA56">
        <f t="shared" si="220"/>
        <v>1</v>
      </c>
      <c r="AB56">
        <f t="shared" si="221"/>
        <v>0</v>
      </c>
      <c r="AC56">
        <f t="shared" si="222"/>
        <v>0</v>
      </c>
      <c r="AD56">
        <f t="shared" si="223"/>
        <v>0</v>
      </c>
      <c r="AE56">
        <f t="shared" si="224"/>
        <v>0</v>
      </c>
      <c r="AG56" s="1">
        <f t="shared" si="246"/>
        <v>0</v>
      </c>
      <c r="AH56" s="1">
        <f t="shared" si="247"/>
        <v>1</v>
      </c>
      <c r="AI56" s="1">
        <f t="shared" si="248"/>
        <v>2</v>
      </c>
      <c r="AJ56" s="1">
        <f t="shared" si="249"/>
        <v>2</v>
      </c>
      <c r="AK56" s="29">
        <f t="shared" si="250"/>
        <v>0</v>
      </c>
      <c r="AL56" s="29">
        <f t="shared" si="251"/>
        <v>1</v>
      </c>
      <c r="AM56" s="29">
        <f t="shared" si="252"/>
        <v>0</v>
      </c>
      <c r="AN56" s="29">
        <f t="shared" si="253"/>
        <v>0</v>
      </c>
      <c r="AO56" s="29">
        <f t="shared" si="254"/>
        <v>0</v>
      </c>
      <c r="AP56" s="29">
        <f t="shared" si="255"/>
        <v>0</v>
      </c>
      <c r="AQ56" s="31">
        <f t="shared" si="256"/>
        <v>118</v>
      </c>
      <c r="AR56">
        <f t="shared" si="235"/>
        <v>0</v>
      </c>
      <c r="AS56">
        <f t="shared" si="236"/>
        <v>25</v>
      </c>
      <c r="AT56">
        <f t="shared" si="237"/>
        <v>42</v>
      </c>
      <c r="AU56">
        <f t="shared" si="238"/>
        <v>36</v>
      </c>
      <c r="AV56">
        <f t="shared" si="239"/>
        <v>0</v>
      </c>
      <c r="AW56">
        <f t="shared" si="240"/>
        <v>15</v>
      </c>
      <c r="AX56">
        <f t="shared" si="241"/>
        <v>0</v>
      </c>
      <c r="AY56">
        <f t="shared" si="242"/>
        <v>0</v>
      </c>
      <c r="AZ56">
        <f t="shared" si="243"/>
        <v>0</v>
      </c>
      <c r="BA56">
        <f t="shared" si="244"/>
        <v>0</v>
      </c>
    </row>
    <row r="57" spans="1:53" x14ac:dyDescent="0.25">
      <c r="A57" t="str">
        <f t="shared" si="14"/>
        <v>MasonLester</v>
      </c>
      <c r="B57" t="s">
        <v>36</v>
      </c>
      <c r="C57" t="s">
        <v>40</v>
      </c>
      <c r="D57" t="s">
        <v>24</v>
      </c>
      <c r="E57" s="2" t="s">
        <v>217</v>
      </c>
      <c r="F57" s="2" t="s">
        <v>217</v>
      </c>
      <c r="G57" s="2" t="s">
        <v>217</v>
      </c>
      <c r="H57" s="2">
        <v>25</v>
      </c>
      <c r="I57" s="2" t="s">
        <v>54</v>
      </c>
      <c r="J57" s="2">
        <v>16</v>
      </c>
      <c r="K57" s="2" t="s">
        <v>183</v>
      </c>
      <c r="L57" s="2" t="s">
        <v>191</v>
      </c>
      <c r="M57" s="2" t="s">
        <v>217</v>
      </c>
      <c r="N57" s="2" t="s">
        <v>217</v>
      </c>
      <c r="O57" s="2" t="s">
        <v>183</v>
      </c>
      <c r="P57" s="2">
        <v>25</v>
      </c>
      <c r="Q57" s="2">
        <f>+AQ57</f>
        <v>66</v>
      </c>
      <c r="R57" s="2">
        <f>COUNT(E57:P57)</f>
        <v>3</v>
      </c>
      <c r="S57" s="2">
        <f>SUM(E57:P57)</f>
        <v>66</v>
      </c>
      <c r="T57" s="2">
        <f>COUNTIF(E57:P57,"W")</f>
        <v>2</v>
      </c>
      <c r="U57">
        <f t="shared" si="245"/>
        <v>3</v>
      </c>
      <c r="V57">
        <f t="shared" si="215"/>
        <v>0</v>
      </c>
      <c r="W57">
        <f t="shared" si="216"/>
        <v>2</v>
      </c>
      <c r="X57">
        <f t="shared" si="217"/>
        <v>0</v>
      </c>
      <c r="Y57">
        <f t="shared" si="218"/>
        <v>0</v>
      </c>
      <c r="Z57">
        <f t="shared" si="219"/>
        <v>1</v>
      </c>
      <c r="AA57">
        <f t="shared" si="220"/>
        <v>0</v>
      </c>
      <c r="AB57">
        <f t="shared" si="221"/>
        <v>0</v>
      </c>
      <c r="AC57">
        <f t="shared" si="222"/>
        <v>0</v>
      </c>
      <c r="AD57">
        <f t="shared" si="223"/>
        <v>0</v>
      </c>
      <c r="AE57">
        <f t="shared" si="224"/>
        <v>0</v>
      </c>
      <c r="AG57" s="1">
        <f t="shared" si="246"/>
        <v>0</v>
      </c>
      <c r="AH57" s="1">
        <f t="shared" si="247"/>
        <v>2</v>
      </c>
      <c r="AI57" s="1">
        <f t="shared" si="248"/>
        <v>0</v>
      </c>
      <c r="AJ57" s="1">
        <f t="shared" si="249"/>
        <v>0</v>
      </c>
      <c r="AK57" s="29">
        <f t="shared" si="250"/>
        <v>1</v>
      </c>
      <c r="AL57" s="29">
        <f t="shared" si="251"/>
        <v>0</v>
      </c>
      <c r="AM57" s="29">
        <f t="shared" si="252"/>
        <v>0</v>
      </c>
      <c r="AN57" s="29">
        <f t="shared" si="253"/>
        <v>0</v>
      </c>
      <c r="AO57" s="29">
        <f t="shared" si="254"/>
        <v>0</v>
      </c>
      <c r="AP57" s="29">
        <f t="shared" si="255"/>
        <v>0</v>
      </c>
      <c r="AQ57" s="31">
        <f t="shared" si="256"/>
        <v>66</v>
      </c>
      <c r="AR57">
        <f t="shared" si="235"/>
        <v>0</v>
      </c>
      <c r="AS57">
        <f t="shared" si="236"/>
        <v>50</v>
      </c>
      <c r="AT57">
        <f t="shared" si="237"/>
        <v>0</v>
      </c>
      <c r="AU57">
        <f t="shared" si="238"/>
        <v>0</v>
      </c>
      <c r="AV57">
        <f t="shared" si="239"/>
        <v>16</v>
      </c>
      <c r="AW57">
        <f t="shared" si="240"/>
        <v>0</v>
      </c>
      <c r="AX57">
        <f t="shared" si="241"/>
        <v>0</v>
      </c>
      <c r="AY57">
        <f t="shared" si="242"/>
        <v>0</v>
      </c>
      <c r="AZ57">
        <f t="shared" si="243"/>
        <v>0</v>
      </c>
      <c r="BA57">
        <f t="shared" si="244"/>
        <v>0</v>
      </c>
    </row>
    <row r="58" spans="1:53" x14ac:dyDescent="0.25">
      <c r="A58" t="str">
        <f t="shared" si="14"/>
        <v>ReshWilliam</v>
      </c>
      <c r="B58" t="s">
        <v>260</v>
      </c>
      <c r="C58" t="s">
        <v>261</v>
      </c>
      <c r="D58" t="s">
        <v>57</v>
      </c>
      <c r="E58" s="2" t="s">
        <v>191</v>
      </c>
      <c r="F58" s="2" t="s">
        <v>183</v>
      </c>
      <c r="G58" s="2" t="s">
        <v>191</v>
      </c>
      <c r="H58" s="2" t="s">
        <v>191</v>
      </c>
      <c r="I58" s="2" t="s">
        <v>191</v>
      </c>
      <c r="J58" s="2" t="s">
        <v>191</v>
      </c>
      <c r="K58" s="2">
        <v>21</v>
      </c>
      <c r="L58" s="2" t="s">
        <v>183</v>
      </c>
      <c r="M58" s="2">
        <v>25</v>
      </c>
      <c r="N58" s="2">
        <v>16</v>
      </c>
      <c r="O58" s="2" t="s">
        <v>191</v>
      </c>
      <c r="P58" s="2" t="s">
        <v>191</v>
      </c>
      <c r="Q58" s="2">
        <f>+AQ58</f>
        <v>62</v>
      </c>
      <c r="R58" s="2">
        <f>COUNT(E58:P58)</f>
        <v>3</v>
      </c>
      <c r="S58" s="2">
        <f>SUM(E58:P58)</f>
        <v>62</v>
      </c>
      <c r="T58" s="2">
        <f>COUNTIF(E58:P58,"W")</f>
        <v>2</v>
      </c>
      <c r="U58">
        <f t="shared" si="245"/>
        <v>3</v>
      </c>
      <c r="V58">
        <f t="shared" si="215"/>
        <v>0</v>
      </c>
      <c r="W58">
        <f t="shared" si="216"/>
        <v>1</v>
      </c>
      <c r="X58">
        <f t="shared" si="217"/>
        <v>1</v>
      </c>
      <c r="Y58">
        <f t="shared" si="218"/>
        <v>0</v>
      </c>
      <c r="Z58">
        <f t="shared" si="219"/>
        <v>1</v>
      </c>
      <c r="AA58">
        <f t="shared" si="220"/>
        <v>0</v>
      </c>
      <c r="AB58">
        <f t="shared" si="221"/>
        <v>0</v>
      </c>
      <c r="AC58">
        <f t="shared" si="222"/>
        <v>0</v>
      </c>
      <c r="AD58">
        <f t="shared" si="223"/>
        <v>0</v>
      </c>
      <c r="AE58">
        <f t="shared" si="224"/>
        <v>0</v>
      </c>
      <c r="AG58" s="1">
        <f t="shared" si="246"/>
        <v>0</v>
      </c>
      <c r="AH58" s="1">
        <f t="shared" si="247"/>
        <v>1</v>
      </c>
      <c r="AI58" s="1">
        <f t="shared" si="248"/>
        <v>1</v>
      </c>
      <c r="AJ58" s="1">
        <f t="shared" si="249"/>
        <v>0</v>
      </c>
      <c r="AK58" s="29">
        <f t="shared" si="250"/>
        <v>1</v>
      </c>
      <c r="AL58" s="29">
        <f t="shared" si="251"/>
        <v>0</v>
      </c>
      <c r="AM58" s="29">
        <f t="shared" si="252"/>
        <v>0</v>
      </c>
      <c r="AN58" s="29">
        <f t="shared" si="253"/>
        <v>0</v>
      </c>
      <c r="AO58" s="29">
        <f t="shared" si="254"/>
        <v>0</v>
      </c>
      <c r="AP58" s="29">
        <f t="shared" si="255"/>
        <v>0</v>
      </c>
      <c r="AQ58" s="31">
        <f t="shared" si="256"/>
        <v>62</v>
      </c>
      <c r="AR58">
        <f t="shared" si="235"/>
        <v>0</v>
      </c>
      <c r="AS58">
        <f t="shared" si="236"/>
        <v>25</v>
      </c>
      <c r="AT58">
        <f t="shared" si="237"/>
        <v>21</v>
      </c>
      <c r="AU58">
        <f t="shared" si="238"/>
        <v>0</v>
      </c>
      <c r="AV58">
        <f t="shared" si="239"/>
        <v>16</v>
      </c>
      <c r="AW58">
        <f t="shared" si="240"/>
        <v>0</v>
      </c>
      <c r="AX58">
        <f t="shared" si="241"/>
        <v>0</v>
      </c>
      <c r="AY58">
        <f t="shared" si="242"/>
        <v>0</v>
      </c>
      <c r="AZ58">
        <f t="shared" si="243"/>
        <v>0</v>
      </c>
      <c r="BA58">
        <f t="shared" si="244"/>
        <v>0</v>
      </c>
    </row>
    <row r="59" spans="1:53" x14ac:dyDescent="0.25">
      <c r="A59" t="str">
        <f t="shared" si="14"/>
        <v>CapistrantRobert</v>
      </c>
      <c r="B59" t="s">
        <v>39</v>
      </c>
      <c r="C59" t="s">
        <v>156</v>
      </c>
      <c r="D59" t="s">
        <v>24</v>
      </c>
      <c r="E59" s="2" t="s">
        <v>54</v>
      </c>
      <c r="F59" s="2" t="s">
        <v>217</v>
      </c>
      <c r="G59" s="2" t="s">
        <v>191</v>
      </c>
      <c r="H59" s="2" t="s">
        <v>191</v>
      </c>
      <c r="I59" s="2" t="s">
        <v>191</v>
      </c>
      <c r="J59" s="2" t="s">
        <v>191</v>
      </c>
      <c r="K59" s="2" t="s">
        <v>191</v>
      </c>
      <c r="L59" s="2" t="s">
        <v>191</v>
      </c>
      <c r="M59" s="2" t="s">
        <v>191</v>
      </c>
      <c r="N59" s="2" t="s">
        <v>191</v>
      </c>
      <c r="O59" s="2" t="s">
        <v>191</v>
      </c>
      <c r="P59" s="2" t="s">
        <v>91</v>
      </c>
      <c r="Q59" s="2">
        <f>+AQ59</f>
        <v>0</v>
      </c>
      <c r="R59" s="2">
        <f>COUNT(E59:P59)</f>
        <v>0</v>
      </c>
      <c r="S59" s="2">
        <f>SUM(E59:P59)</f>
        <v>0</v>
      </c>
      <c r="T59" s="2">
        <f>COUNTIF(E59:P59,"W")</f>
        <v>0</v>
      </c>
      <c r="U59">
        <f t="shared" si="245"/>
        <v>0</v>
      </c>
      <c r="V59">
        <f t="shared" si="215"/>
        <v>0</v>
      </c>
      <c r="W59">
        <f t="shared" si="216"/>
        <v>0</v>
      </c>
      <c r="X59">
        <f t="shared" si="217"/>
        <v>0</v>
      </c>
      <c r="Y59">
        <f t="shared" si="218"/>
        <v>0</v>
      </c>
      <c r="Z59">
        <f t="shared" si="219"/>
        <v>0</v>
      </c>
      <c r="AA59">
        <f t="shared" si="220"/>
        <v>0</v>
      </c>
      <c r="AB59">
        <f t="shared" si="221"/>
        <v>0</v>
      </c>
      <c r="AC59">
        <f t="shared" si="222"/>
        <v>0</v>
      </c>
      <c r="AD59">
        <f t="shared" si="223"/>
        <v>0</v>
      </c>
      <c r="AE59">
        <f t="shared" si="224"/>
        <v>0</v>
      </c>
      <c r="AG59" s="1">
        <f t="shared" si="246"/>
        <v>0</v>
      </c>
      <c r="AH59" s="1">
        <f t="shared" si="247"/>
        <v>0</v>
      </c>
      <c r="AI59" s="1">
        <f t="shared" si="248"/>
        <v>0</v>
      </c>
      <c r="AJ59" s="1">
        <f t="shared" si="249"/>
        <v>0</v>
      </c>
      <c r="AK59" s="29">
        <f t="shared" si="250"/>
        <v>0</v>
      </c>
      <c r="AL59" s="29">
        <f t="shared" si="251"/>
        <v>0</v>
      </c>
      <c r="AM59" s="29">
        <f t="shared" si="252"/>
        <v>0</v>
      </c>
      <c r="AN59" s="29">
        <f t="shared" si="253"/>
        <v>0</v>
      </c>
      <c r="AO59" s="29">
        <f t="shared" si="254"/>
        <v>0</v>
      </c>
      <c r="AP59" s="29">
        <f t="shared" si="255"/>
        <v>0</v>
      </c>
      <c r="AQ59" s="31">
        <f t="shared" si="256"/>
        <v>0</v>
      </c>
      <c r="AR59">
        <f t="shared" si="235"/>
        <v>0</v>
      </c>
      <c r="AS59">
        <f t="shared" si="236"/>
        <v>0</v>
      </c>
      <c r="AT59">
        <f t="shared" si="237"/>
        <v>0</v>
      </c>
      <c r="AU59">
        <f t="shared" si="238"/>
        <v>0</v>
      </c>
      <c r="AV59">
        <f t="shared" si="239"/>
        <v>0</v>
      </c>
      <c r="AW59">
        <f t="shared" si="240"/>
        <v>0</v>
      </c>
      <c r="AX59">
        <f t="shared" si="241"/>
        <v>0</v>
      </c>
      <c r="AY59">
        <f t="shared" si="242"/>
        <v>0</v>
      </c>
      <c r="AZ59">
        <f t="shared" si="243"/>
        <v>0</v>
      </c>
      <c r="BA59">
        <f t="shared" si="244"/>
        <v>0</v>
      </c>
    </row>
    <row r="60" spans="1:53" x14ac:dyDescent="0.25">
      <c r="A60" t="str">
        <f t="shared" si="14"/>
        <v>TudethoutDonald</v>
      </c>
      <c r="B60" t="s">
        <v>60</v>
      </c>
      <c r="C60" t="s">
        <v>169</v>
      </c>
      <c r="D60" t="s">
        <v>57</v>
      </c>
      <c r="E60" s="2" t="s">
        <v>191</v>
      </c>
      <c r="F60" s="2" t="s">
        <v>183</v>
      </c>
      <c r="G60" s="2" t="s">
        <v>191</v>
      </c>
      <c r="H60" s="2" t="s">
        <v>191</v>
      </c>
      <c r="I60" s="2" t="s">
        <v>54</v>
      </c>
      <c r="J60" s="2" t="s">
        <v>191</v>
      </c>
      <c r="K60" s="2" t="s">
        <v>191</v>
      </c>
      <c r="L60" s="2" t="s">
        <v>183</v>
      </c>
      <c r="M60" s="2" t="s">
        <v>191</v>
      </c>
      <c r="N60" s="2" t="s">
        <v>191</v>
      </c>
      <c r="O60" s="2" t="s">
        <v>191</v>
      </c>
      <c r="P60" s="2" t="s">
        <v>91</v>
      </c>
      <c r="Q60" s="2">
        <f>+AQ60</f>
        <v>0</v>
      </c>
      <c r="R60" s="2">
        <f>COUNT(E60:P60)</f>
        <v>0</v>
      </c>
      <c r="S60" s="2">
        <f>SUM(E60:P60)</f>
        <v>0</v>
      </c>
      <c r="T60" s="2">
        <f>COUNTIF(E60:P60,"W")</f>
        <v>2</v>
      </c>
      <c r="U60">
        <f t="shared" si="245"/>
        <v>0</v>
      </c>
      <c r="V60">
        <f t="shared" si="215"/>
        <v>0</v>
      </c>
      <c r="W60">
        <f t="shared" si="216"/>
        <v>0</v>
      </c>
      <c r="X60">
        <f t="shared" si="217"/>
        <v>0</v>
      </c>
      <c r="Y60">
        <f t="shared" si="218"/>
        <v>0</v>
      </c>
      <c r="Z60">
        <f t="shared" si="219"/>
        <v>0</v>
      </c>
      <c r="AA60">
        <f t="shared" si="220"/>
        <v>0</v>
      </c>
      <c r="AB60">
        <f t="shared" si="221"/>
        <v>0</v>
      </c>
      <c r="AC60">
        <f t="shared" si="222"/>
        <v>0</v>
      </c>
      <c r="AD60">
        <f t="shared" si="223"/>
        <v>0</v>
      </c>
      <c r="AE60">
        <f t="shared" si="224"/>
        <v>0</v>
      </c>
      <c r="AG60" s="1">
        <f t="shared" si="246"/>
        <v>0</v>
      </c>
      <c r="AH60" s="1">
        <f t="shared" si="247"/>
        <v>0</v>
      </c>
      <c r="AI60" s="1">
        <f t="shared" si="248"/>
        <v>0</v>
      </c>
      <c r="AJ60" s="1">
        <f t="shared" si="249"/>
        <v>0</v>
      </c>
      <c r="AK60" s="29">
        <f t="shared" si="250"/>
        <v>0</v>
      </c>
      <c r="AL60" s="29">
        <f t="shared" si="251"/>
        <v>0</v>
      </c>
      <c r="AM60" s="29">
        <f t="shared" si="252"/>
        <v>0</v>
      </c>
      <c r="AN60" s="29">
        <f t="shared" si="253"/>
        <v>0</v>
      </c>
      <c r="AO60" s="29">
        <f t="shared" si="254"/>
        <v>0</v>
      </c>
      <c r="AP60" s="29">
        <f t="shared" si="255"/>
        <v>0</v>
      </c>
      <c r="AQ60" s="31">
        <f t="shared" si="256"/>
        <v>0</v>
      </c>
      <c r="AR60">
        <f t="shared" si="235"/>
        <v>0</v>
      </c>
      <c r="AS60">
        <f t="shared" si="236"/>
        <v>0</v>
      </c>
      <c r="AT60">
        <f t="shared" si="237"/>
        <v>0</v>
      </c>
      <c r="AU60">
        <f t="shared" si="238"/>
        <v>0</v>
      </c>
      <c r="AV60">
        <f t="shared" si="239"/>
        <v>0</v>
      </c>
      <c r="AW60">
        <f t="shared" si="240"/>
        <v>0</v>
      </c>
      <c r="AX60">
        <f t="shared" si="241"/>
        <v>0</v>
      </c>
      <c r="AY60">
        <f t="shared" si="242"/>
        <v>0</v>
      </c>
      <c r="AZ60">
        <f t="shared" si="243"/>
        <v>0</v>
      </c>
      <c r="BA60">
        <f t="shared" si="244"/>
        <v>0</v>
      </c>
    </row>
    <row r="61" spans="1:53" x14ac:dyDescent="0.25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T61" s="1"/>
      <c r="AG61" s="1"/>
      <c r="AH61" s="1"/>
      <c r="AI61" s="1"/>
      <c r="AJ61" s="1"/>
      <c r="AK61" s="29"/>
      <c r="AL61" s="29"/>
      <c r="AM61" s="29"/>
      <c r="AN61" s="29"/>
      <c r="AO61" s="29"/>
      <c r="AP61" s="29"/>
    </row>
    <row r="62" spans="1:53" x14ac:dyDescent="0.25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53" ht="21" customHeight="1" x14ac:dyDescent="0.35">
      <c r="A63" t="str">
        <f t="shared" si="14"/>
        <v>SPORTSMAN</v>
      </c>
      <c r="B63" s="42" t="s">
        <v>16</v>
      </c>
      <c r="C63" s="43"/>
      <c r="D63" s="44"/>
      <c r="E63" s="2" t="str">
        <f>+$E$3</f>
        <v>MM</v>
      </c>
      <c r="F63" s="2" t="str">
        <f>+$F$3</f>
        <v>BF</v>
      </c>
      <c r="G63" s="2" t="str">
        <f>+$G$3</f>
        <v>MI</v>
      </c>
      <c r="H63" s="2" t="str">
        <f>+$H$3</f>
        <v>MI</v>
      </c>
      <c r="I63" s="2" t="str">
        <f>+$I$3</f>
        <v>GL</v>
      </c>
      <c r="J63" s="2" t="str">
        <f t="shared" ref="J63:P63" si="257">+J$3</f>
        <v>ME</v>
      </c>
      <c r="K63" s="2" t="str">
        <f t="shared" si="257"/>
        <v>ES</v>
      </c>
      <c r="L63" s="2" t="str">
        <f t="shared" si="257"/>
        <v>BF</v>
      </c>
      <c r="M63" s="2" t="str">
        <f t="shared" si="257"/>
        <v>GL</v>
      </c>
      <c r="N63" s="2" t="str">
        <f t="shared" si="257"/>
        <v>MM</v>
      </c>
      <c r="O63" s="2" t="str">
        <f t="shared" si="257"/>
        <v>ES</v>
      </c>
      <c r="P63" s="2" t="str">
        <f t="shared" si="257"/>
        <v>ME</v>
      </c>
      <c r="Q63" s="48" t="s">
        <v>7</v>
      </c>
      <c r="R63" s="45" t="s">
        <v>8</v>
      </c>
      <c r="S63" s="48" t="s">
        <v>9</v>
      </c>
      <c r="T63" s="54" t="s">
        <v>150</v>
      </c>
      <c r="U63" s="2" t="s">
        <v>9</v>
      </c>
      <c r="V63" s="2">
        <v>30</v>
      </c>
      <c r="W63" s="2">
        <v>25</v>
      </c>
      <c r="X63" s="2">
        <v>21</v>
      </c>
      <c r="Y63" s="2">
        <v>18</v>
      </c>
      <c r="Z63" s="2">
        <v>16</v>
      </c>
      <c r="AA63" s="2">
        <v>15</v>
      </c>
      <c r="AB63" s="2">
        <v>14</v>
      </c>
      <c r="AC63" s="2">
        <v>13</v>
      </c>
      <c r="AD63" s="2">
        <v>12</v>
      </c>
      <c r="AE63" s="2">
        <v>11</v>
      </c>
      <c r="AF63" s="30"/>
      <c r="AG63" s="2">
        <v>30</v>
      </c>
      <c r="AH63" s="2">
        <v>25</v>
      </c>
      <c r="AI63" s="2">
        <v>21</v>
      </c>
      <c r="AJ63" s="2">
        <v>18</v>
      </c>
      <c r="AK63" s="2">
        <v>16</v>
      </c>
      <c r="AL63" s="2">
        <v>15</v>
      </c>
      <c r="AM63" s="2">
        <v>14</v>
      </c>
      <c r="AN63" s="2">
        <v>13</v>
      </c>
      <c r="AO63" s="2">
        <v>12</v>
      </c>
      <c r="AP63" s="2">
        <v>11</v>
      </c>
      <c r="AQ63" s="32"/>
      <c r="AR63" s="2">
        <v>30</v>
      </c>
      <c r="AS63" s="2">
        <v>25</v>
      </c>
      <c r="AT63" s="2">
        <v>21</v>
      </c>
      <c r="AU63" s="2">
        <v>18</v>
      </c>
      <c r="AV63" s="2">
        <v>16</v>
      </c>
      <c r="AW63" s="2">
        <v>15</v>
      </c>
      <c r="AX63" s="2">
        <v>14</v>
      </c>
      <c r="AY63" s="2">
        <v>13</v>
      </c>
      <c r="AZ63" s="2">
        <v>12</v>
      </c>
      <c r="BA63" s="2">
        <v>11</v>
      </c>
    </row>
    <row r="64" spans="1:53" x14ac:dyDescent="0.25">
      <c r="A64" t="str">
        <f t="shared" si="14"/>
        <v>Last NameFirst Name</v>
      </c>
      <c r="B64" s="3" t="s">
        <v>10</v>
      </c>
      <c r="C64" s="3" t="s">
        <v>11</v>
      </c>
      <c r="D64" s="4" t="s">
        <v>12</v>
      </c>
      <c r="E64" s="21">
        <f>+E$4</f>
        <v>44682</v>
      </c>
      <c r="F64" s="21">
        <f t="shared" ref="F64:P64" si="258">+F$4</f>
        <v>44696</v>
      </c>
      <c r="G64" s="21">
        <f t="shared" si="258"/>
        <v>44702</v>
      </c>
      <c r="H64" s="21">
        <f t="shared" si="258"/>
        <v>44703</v>
      </c>
      <c r="I64" s="21">
        <f t="shared" si="258"/>
        <v>44717</v>
      </c>
      <c r="J64" s="21">
        <f t="shared" si="258"/>
        <v>44738</v>
      </c>
      <c r="K64" s="21">
        <f t="shared" si="258"/>
        <v>44780</v>
      </c>
      <c r="L64" s="21">
        <f t="shared" si="258"/>
        <v>44801</v>
      </c>
      <c r="M64" s="21">
        <f t="shared" si="258"/>
        <v>44815</v>
      </c>
      <c r="N64" s="21">
        <f t="shared" si="258"/>
        <v>44822</v>
      </c>
      <c r="O64" s="21">
        <f t="shared" si="258"/>
        <v>44829</v>
      </c>
      <c r="P64" s="21">
        <f t="shared" si="258"/>
        <v>44843</v>
      </c>
      <c r="Q64" s="49"/>
      <c r="R64" s="46"/>
      <c r="S64" s="49"/>
      <c r="T64" s="55"/>
    </row>
    <row r="65" spans="1:53" x14ac:dyDescent="0.25">
      <c r="A65" t="str">
        <f t="shared" si="14"/>
        <v>MastConnor</v>
      </c>
      <c r="B65" t="s">
        <v>32</v>
      </c>
      <c r="C65" t="s">
        <v>33</v>
      </c>
      <c r="D65" t="s">
        <v>27</v>
      </c>
      <c r="E65" s="2">
        <v>25</v>
      </c>
      <c r="F65" s="2">
        <v>21</v>
      </c>
      <c r="G65" s="2" t="s">
        <v>183</v>
      </c>
      <c r="H65" s="2" t="s">
        <v>183</v>
      </c>
      <c r="I65" s="2">
        <v>21</v>
      </c>
      <c r="J65" s="2">
        <v>25</v>
      </c>
      <c r="K65" s="2">
        <v>30</v>
      </c>
      <c r="L65" s="2">
        <v>30</v>
      </c>
      <c r="M65" s="2">
        <v>25</v>
      </c>
      <c r="N65" s="2">
        <v>30</v>
      </c>
      <c r="O65" s="2">
        <v>30</v>
      </c>
      <c r="P65" s="2" t="s">
        <v>275</v>
      </c>
      <c r="Q65" s="2">
        <f>+AQ65</f>
        <v>216</v>
      </c>
      <c r="R65" s="2">
        <f>COUNT(E65:P65)</f>
        <v>9</v>
      </c>
      <c r="S65" s="2">
        <f>SUM(E65:P65)</f>
        <v>237</v>
      </c>
      <c r="T65" s="2">
        <f>COUNTIF(E65:P65,"W")</f>
        <v>2</v>
      </c>
      <c r="U65">
        <f>SUM(V65:AE65)</f>
        <v>9</v>
      </c>
      <c r="V65">
        <f>COUNTIF($E65:$P65,$V$63)</f>
        <v>4</v>
      </c>
      <c r="W65">
        <f>COUNTIF($E65:$P65,$W$63)</f>
        <v>3</v>
      </c>
      <c r="X65">
        <f>COUNTIF($E65:$P65,$X$63)</f>
        <v>2</v>
      </c>
      <c r="Y65">
        <f>COUNTIF($E65:$P65,$Y$63)</f>
        <v>0</v>
      </c>
      <c r="Z65">
        <f>COUNTIF($E65:$P65,$Z$63)</f>
        <v>0</v>
      </c>
      <c r="AA65">
        <f>COUNTIF($E65:$P65,$AA$63)</f>
        <v>0</v>
      </c>
      <c r="AB65">
        <f>COUNTIF($E65:$P65,$AB$63)</f>
        <v>0</v>
      </c>
      <c r="AC65">
        <f>COUNTIF($E65:$P65,$AC$63)</f>
        <v>0</v>
      </c>
      <c r="AD65">
        <f>COUNTIF($E65:$P65,$AD$63)</f>
        <v>0</v>
      </c>
      <c r="AE65">
        <f>COUNTIF($E65:$P65,$AE$63)</f>
        <v>0</v>
      </c>
      <c r="AG65" s="1">
        <f>IF(V65&lt;9,+V65,8)</f>
        <v>4</v>
      </c>
      <c r="AH65" s="1">
        <f>IF((V65+W65)&lt;9,(+W65),8-AG65)</f>
        <v>3</v>
      </c>
      <c r="AI65" s="1">
        <f t="shared" ref="AI65:AI74" si="259">IF((+V65+W65+X65)&lt;9,+X65,8-(AG65+AH65))</f>
        <v>1</v>
      </c>
      <c r="AJ65" s="1">
        <f>IF((V65+W65+X65+Y65)&lt;9,Y65,8-(AG65+AH65+AI65))</f>
        <v>0</v>
      </c>
      <c r="AK65" s="29">
        <f>IF((V65+W65+X65+Y65+Z65)&lt;9,Z65,8-(AG65+AH65+AI65+AJ65))</f>
        <v>0</v>
      </c>
      <c r="AL65" s="29">
        <f>IF((V65+W65+X65+Y65+Z65+AA65)&lt;9,AA65,8-(AG65+AH65+AI65+AJ65+AK65))</f>
        <v>0</v>
      </c>
      <c r="AM65" s="29">
        <f>IF((V65+W65+X65+Y65+Z65+AA65+AB65)&lt;9,AB65,8-(AG65+AH65+AI65+AJ65+AK65+AL65))</f>
        <v>0</v>
      </c>
      <c r="AN65" s="29">
        <f>IF((V65+W65+X65+Y65+Z65+AA65+AB65+AC65)&lt;9,AC65,8-(AG65+AH65+AI65+AJ65+AK65+AL65+AM65))</f>
        <v>0</v>
      </c>
      <c r="AO65" s="29">
        <f>IF((V65+W65+X65+Y65+Z65+AA65+AB65+AC65+AD65)&lt;9,AD65,8-(AG65+AH65+AI65+AJ65+AK65+AL65+AM65+AN65))</f>
        <v>0</v>
      </c>
      <c r="AP65" s="29">
        <f>IF((V65+W65+X65+Y65+Z65+AA65+AB65+AC65+AD65+AE65)&lt;9,AE65,8-(AG65+AH65+AI65+AJ65+AK65+AL65+AM65+AN65+AO65))</f>
        <v>0</v>
      </c>
      <c r="AQ65" s="31">
        <f>SUM(AR65:BA65)</f>
        <v>216</v>
      </c>
      <c r="AR65">
        <f>+AG65*AR$63</f>
        <v>120</v>
      </c>
      <c r="AS65">
        <f t="shared" ref="AS65:BA65" si="260">+AH65*AS$63</f>
        <v>75</v>
      </c>
      <c r="AT65">
        <f t="shared" si="260"/>
        <v>21</v>
      </c>
      <c r="AU65">
        <f t="shared" si="260"/>
        <v>0</v>
      </c>
      <c r="AV65">
        <f t="shared" si="260"/>
        <v>0</v>
      </c>
      <c r="AW65">
        <f t="shared" si="260"/>
        <v>0</v>
      </c>
      <c r="AX65">
        <f t="shared" si="260"/>
        <v>0</v>
      </c>
      <c r="AY65">
        <f t="shared" si="260"/>
        <v>0</v>
      </c>
      <c r="AZ65">
        <f t="shared" si="260"/>
        <v>0</v>
      </c>
      <c r="BA65">
        <f t="shared" si="260"/>
        <v>0</v>
      </c>
    </row>
    <row r="66" spans="1:53" x14ac:dyDescent="0.25">
      <c r="A66" t="str">
        <f t="shared" si="14"/>
        <v>HufnagelTrenton</v>
      </c>
      <c r="B66" t="s">
        <v>206</v>
      </c>
      <c r="C66" t="s">
        <v>207</v>
      </c>
      <c r="D66" t="s">
        <v>198</v>
      </c>
      <c r="E66" s="2" t="s">
        <v>183</v>
      </c>
      <c r="F66" s="2">
        <v>30</v>
      </c>
      <c r="G66" s="2">
        <v>30</v>
      </c>
      <c r="H66" s="2">
        <v>25</v>
      </c>
      <c r="I66" s="2">
        <v>30</v>
      </c>
      <c r="J66" s="2">
        <v>30</v>
      </c>
      <c r="K66" s="2">
        <v>25</v>
      </c>
      <c r="L66" s="2" t="s">
        <v>54</v>
      </c>
      <c r="M66" s="2" t="s">
        <v>191</v>
      </c>
      <c r="N66" s="2" t="s">
        <v>183</v>
      </c>
      <c r="O66" s="2" t="s">
        <v>191</v>
      </c>
      <c r="P66" s="2">
        <v>30</v>
      </c>
      <c r="Q66" s="2">
        <f>+AQ66</f>
        <v>200</v>
      </c>
      <c r="R66" s="2">
        <f>COUNT(E66:P66)</f>
        <v>7</v>
      </c>
      <c r="S66" s="2">
        <f>SUM(E66:P66)</f>
        <v>200</v>
      </c>
      <c r="T66" s="2">
        <f>COUNTIF(E66:P66,"W")</f>
        <v>2</v>
      </c>
      <c r="U66">
        <f t="shared" ref="U66:U74" si="261">SUM(V66:AE66)</f>
        <v>7</v>
      </c>
      <c r="V66">
        <f t="shared" ref="V66:V74" si="262">COUNTIF($E66:$P66,$V$63)</f>
        <v>5</v>
      </c>
      <c r="W66">
        <f t="shared" ref="W66:W74" si="263">COUNTIF($E66:$P66,$W$63)</f>
        <v>2</v>
      </c>
      <c r="X66">
        <f t="shared" ref="X66:X74" si="264">COUNTIF($E66:$P66,$X$63)</f>
        <v>0</v>
      </c>
      <c r="Y66">
        <f t="shared" ref="Y66:Y74" si="265">COUNTIF($E66:$P66,$Y$63)</f>
        <v>0</v>
      </c>
      <c r="Z66">
        <f t="shared" ref="Z66:Z74" si="266">COUNTIF($E66:$P66,$Z$63)</f>
        <v>0</v>
      </c>
      <c r="AA66">
        <f t="shared" ref="AA66:AA74" si="267">COUNTIF($E66:$P66,$AA$63)</f>
        <v>0</v>
      </c>
      <c r="AB66">
        <f t="shared" ref="AB66:AB74" si="268">COUNTIF($E66:$P66,$AB$63)</f>
        <v>0</v>
      </c>
      <c r="AC66">
        <f t="shared" ref="AC66:AC74" si="269">COUNTIF($E66:$P66,$AC$63)</f>
        <v>0</v>
      </c>
      <c r="AD66">
        <f t="shared" ref="AD66:AD74" si="270">COUNTIF($E66:$P66,$AD$63)</f>
        <v>0</v>
      </c>
      <c r="AE66">
        <f t="shared" ref="AE66:AE74" si="271">COUNTIF($E66:$P66,$AE$63)</f>
        <v>0</v>
      </c>
      <c r="AG66" s="1">
        <f t="shared" ref="AG66:AG74" si="272">IF(V66&lt;9,+V66,8)</f>
        <v>5</v>
      </c>
      <c r="AH66" s="1">
        <f t="shared" ref="AH66:AH74" si="273">IF((V66+W66)&lt;9,(+W66),8-AG66)</f>
        <v>2</v>
      </c>
      <c r="AI66" s="1">
        <f t="shared" si="259"/>
        <v>0</v>
      </c>
      <c r="AJ66" s="1">
        <f t="shared" ref="AJ66:AJ74" si="274">IF((V66+W66+X66+Y66)&lt;9,Y66,8-(AG66+AH66+AI66))</f>
        <v>0</v>
      </c>
      <c r="AK66" s="1">
        <f t="shared" ref="AK66:AK74" si="275">IF((V66+W66+X66+Y66+Z66)&lt;9,Z66,8-(AG66+AH66+AI66+AJ66))</f>
        <v>0</v>
      </c>
      <c r="AL66" s="29">
        <f t="shared" ref="AL66:AL74" si="276">IF((V66+W66+X66+Y66+Z66+AA66)&lt;9,AA66,8-(AG66+AH66+AI66+AJ66+AK66))</f>
        <v>0</v>
      </c>
      <c r="AM66" s="29">
        <f t="shared" ref="AM66:AM74" si="277">IF((V66+W66+X66+Y66+Z66+AA66+AB66)&lt;9,AB66,8-(AG66+AH66+AI66+AJ66+AK66+AL66))</f>
        <v>0</v>
      </c>
      <c r="AN66" s="29">
        <f t="shared" ref="AN66:AN74" si="278">IF((V66+W66+X66+Y66+Z66+AA66+AB66+AC66)&lt;9,AC66,8-(AG66+AH66+AI66+AJ66+AK66+AL66+AM66))</f>
        <v>0</v>
      </c>
      <c r="AO66" s="29">
        <f t="shared" ref="AO66:AO74" si="279">IF((V66+W66+X66+Y66+Z66+AA66+AB66+AC66+AD66)&lt;9,AD66,8-(AG66+AH66+AI66+AJ66+AK66+AL66+AM66+AN66))</f>
        <v>0</v>
      </c>
      <c r="AP66" s="29">
        <f t="shared" ref="AP66:AP74" si="280">IF((V66+W66+X66+Y66+Z66+AA66+AB66+AC66+AD66+AE66)&lt;9,AE66,8-(AG66+AH66+AI66+AJ66+AK66+AL66+AM66+AN66+AO66))</f>
        <v>0</v>
      </c>
      <c r="AQ66" s="31">
        <f t="shared" ref="AQ66:AQ74" si="281">SUM(AR66:BA66)</f>
        <v>200</v>
      </c>
      <c r="AR66">
        <f t="shared" ref="AR66:AR74" si="282">+AG66*AR$63</f>
        <v>150</v>
      </c>
      <c r="AS66">
        <f t="shared" ref="AS66:AS74" si="283">+AH66*AS$63</f>
        <v>50</v>
      </c>
      <c r="AT66">
        <f t="shared" ref="AT66:AT74" si="284">+AI66*AT$63</f>
        <v>0</v>
      </c>
      <c r="AU66">
        <f t="shared" ref="AU66:AU74" si="285">+AJ66*AU$63</f>
        <v>0</v>
      </c>
      <c r="AV66">
        <f t="shared" ref="AV66:AV74" si="286">+AK66*AV$63</f>
        <v>0</v>
      </c>
      <c r="AW66">
        <f t="shared" ref="AW66:AW74" si="287">+AL66*AW$63</f>
        <v>0</v>
      </c>
      <c r="AX66">
        <f t="shared" ref="AX66:AX74" si="288">+AM66*AX$63</f>
        <v>0</v>
      </c>
      <c r="AY66">
        <f t="shared" ref="AY66:AY74" si="289">+AN66*AY$63</f>
        <v>0</v>
      </c>
      <c r="AZ66">
        <f t="shared" ref="AZ66:AZ74" si="290">+AO66*AZ$63</f>
        <v>0</v>
      </c>
      <c r="BA66">
        <f t="shared" ref="BA66:BA74" si="291">+AP66*BA$63</f>
        <v>0</v>
      </c>
    </row>
    <row r="67" spans="1:53" x14ac:dyDescent="0.25">
      <c r="A67" t="str">
        <f t="shared" si="14"/>
        <v>BonkoskiPhil</v>
      </c>
      <c r="B67" t="s">
        <v>45</v>
      </c>
      <c r="C67" t="s">
        <v>46</v>
      </c>
      <c r="D67" t="s">
        <v>21</v>
      </c>
      <c r="E67" s="2">
        <v>30</v>
      </c>
      <c r="F67" s="2">
        <v>25</v>
      </c>
      <c r="G67" s="2">
        <v>25</v>
      </c>
      <c r="H67" s="2" t="s">
        <v>191</v>
      </c>
      <c r="I67" s="2">
        <v>25</v>
      </c>
      <c r="J67" s="2" t="s">
        <v>183</v>
      </c>
      <c r="K67" s="2">
        <v>16</v>
      </c>
      <c r="L67" s="2" t="s">
        <v>191</v>
      </c>
      <c r="M67" s="2">
        <v>21</v>
      </c>
      <c r="N67" s="2" t="s">
        <v>191</v>
      </c>
      <c r="O67" s="2">
        <v>21</v>
      </c>
      <c r="P67" s="2" t="s">
        <v>183</v>
      </c>
      <c r="Q67" s="2">
        <f>+AQ67</f>
        <v>163</v>
      </c>
      <c r="R67" s="2">
        <f>COUNT(E67:P67)</f>
        <v>7</v>
      </c>
      <c r="S67" s="2">
        <f>SUM(E67:P67)</f>
        <v>163</v>
      </c>
      <c r="T67" s="2">
        <f>COUNTIF(E67:P67,"W")</f>
        <v>2</v>
      </c>
      <c r="U67">
        <f t="shared" si="261"/>
        <v>7</v>
      </c>
      <c r="V67">
        <f t="shared" si="262"/>
        <v>1</v>
      </c>
      <c r="W67">
        <f t="shared" si="263"/>
        <v>3</v>
      </c>
      <c r="X67">
        <f t="shared" si="264"/>
        <v>2</v>
      </c>
      <c r="Y67">
        <f t="shared" si="265"/>
        <v>0</v>
      </c>
      <c r="Z67">
        <f t="shared" si="266"/>
        <v>1</v>
      </c>
      <c r="AA67">
        <f t="shared" si="267"/>
        <v>0</v>
      </c>
      <c r="AB67">
        <f t="shared" si="268"/>
        <v>0</v>
      </c>
      <c r="AC67">
        <f t="shared" si="269"/>
        <v>0</v>
      </c>
      <c r="AD67">
        <f t="shared" si="270"/>
        <v>0</v>
      </c>
      <c r="AE67">
        <f t="shared" si="271"/>
        <v>0</v>
      </c>
      <c r="AG67" s="1">
        <f t="shared" si="272"/>
        <v>1</v>
      </c>
      <c r="AH67" s="1">
        <f t="shared" si="273"/>
        <v>3</v>
      </c>
      <c r="AI67" s="1">
        <f t="shared" si="259"/>
        <v>2</v>
      </c>
      <c r="AJ67" s="1">
        <f t="shared" si="274"/>
        <v>0</v>
      </c>
      <c r="AK67" s="1">
        <f t="shared" si="275"/>
        <v>1</v>
      </c>
      <c r="AL67" s="29">
        <f t="shared" si="276"/>
        <v>0</v>
      </c>
      <c r="AM67" s="29">
        <f t="shared" si="277"/>
        <v>0</v>
      </c>
      <c r="AN67" s="29">
        <f t="shared" si="278"/>
        <v>0</v>
      </c>
      <c r="AO67" s="29">
        <f t="shared" si="279"/>
        <v>0</v>
      </c>
      <c r="AP67" s="29">
        <f t="shared" si="280"/>
        <v>0</v>
      </c>
      <c r="AQ67" s="31">
        <f t="shared" si="281"/>
        <v>163</v>
      </c>
      <c r="AR67">
        <f t="shared" si="282"/>
        <v>30</v>
      </c>
      <c r="AS67">
        <f t="shared" si="283"/>
        <v>75</v>
      </c>
      <c r="AT67">
        <f t="shared" si="284"/>
        <v>42</v>
      </c>
      <c r="AU67">
        <f t="shared" si="285"/>
        <v>0</v>
      </c>
      <c r="AV67">
        <f t="shared" si="286"/>
        <v>16</v>
      </c>
      <c r="AW67">
        <f t="shared" si="287"/>
        <v>0</v>
      </c>
      <c r="AX67">
        <f t="shared" si="288"/>
        <v>0</v>
      </c>
      <c r="AY67">
        <f t="shared" si="289"/>
        <v>0</v>
      </c>
      <c r="AZ67">
        <f t="shared" si="290"/>
        <v>0</v>
      </c>
      <c r="BA67">
        <f t="shared" si="291"/>
        <v>0</v>
      </c>
    </row>
    <row r="68" spans="1:53" x14ac:dyDescent="0.25">
      <c r="A68" t="str">
        <f t="shared" si="14"/>
        <v>BondesonBryan</v>
      </c>
      <c r="B68" t="s">
        <v>199</v>
      </c>
      <c r="C68" t="s">
        <v>200</v>
      </c>
      <c r="D68" t="s">
        <v>198</v>
      </c>
      <c r="E68" s="2" t="s">
        <v>183</v>
      </c>
      <c r="F68" s="2" t="s">
        <v>191</v>
      </c>
      <c r="G68" s="2">
        <v>21</v>
      </c>
      <c r="H68" s="2">
        <v>30</v>
      </c>
      <c r="I68" s="2">
        <v>16</v>
      </c>
      <c r="J68" s="2" t="s">
        <v>191</v>
      </c>
      <c r="K68" s="2">
        <v>21</v>
      </c>
      <c r="L68" s="2">
        <v>25</v>
      </c>
      <c r="M68" s="2" t="s">
        <v>191</v>
      </c>
      <c r="N68" s="2" t="s">
        <v>183</v>
      </c>
      <c r="O68" s="2">
        <v>16</v>
      </c>
      <c r="P68" s="2">
        <v>25</v>
      </c>
      <c r="Q68" s="2">
        <f>+AQ68</f>
        <v>154</v>
      </c>
      <c r="R68" s="2">
        <f>COUNT(E68:P68)</f>
        <v>7</v>
      </c>
      <c r="S68" s="2">
        <f>SUM(E68:P68)</f>
        <v>154</v>
      </c>
      <c r="T68" s="2">
        <f>COUNTIF(E68:P68,"W")</f>
        <v>2</v>
      </c>
      <c r="U68">
        <f t="shared" si="261"/>
        <v>7</v>
      </c>
      <c r="V68">
        <f t="shared" si="262"/>
        <v>1</v>
      </c>
      <c r="W68">
        <f t="shared" si="263"/>
        <v>2</v>
      </c>
      <c r="X68">
        <f t="shared" si="264"/>
        <v>2</v>
      </c>
      <c r="Y68">
        <f t="shared" si="265"/>
        <v>0</v>
      </c>
      <c r="Z68">
        <f t="shared" si="266"/>
        <v>2</v>
      </c>
      <c r="AA68">
        <f t="shared" si="267"/>
        <v>0</v>
      </c>
      <c r="AB68">
        <f t="shared" si="268"/>
        <v>0</v>
      </c>
      <c r="AC68">
        <f t="shared" si="269"/>
        <v>0</v>
      </c>
      <c r="AD68">
        <f t="shared" si="270"/>
        <v>0</v>
      </c>
      <c r="AE68">
        <f t="shared" si="271"/>
        <v>0</v>
      </c>
      <c r="AG68" s="1">
        <f t="shared" si="272"/>
        <v>1</v>
      </c>
      <c r="AH68" s="1">
        <f t="shared" si="273"/>
        <v>2</v>
      </c>
      <c r="AI68" s="1">
        <f t="shared" si="259"/>
        <v>2</v>
      </c>
      <c r="AJ68" s="1">
        <f t="shared" si="274"/>
        <v>0</v>
      </c>
      <c r="AK68" s="1">
        <f t="shared" si="275"/>
        <v>2</v>
      </c>
      <c r="AL68" s="29">
        <f t="shared" si="276"/>
        <v>0</v>
      </c>
      <c r="AM68" s="29">
        <f t="shared" si="277"/>
        <v>0</v>
      </c>
      <c r="AN68" s="29">
        <f t="shared" si="278"/>
        <v>0</v>
      </c>
      <c r="AO68" s="29">
        <f t="shared" si="279"/>
        <v>0</v>
      </c>
      <c r="AP68" s="29">
        <f t="shared" si="280"/>
        <v>0</v>
      </c>
      <c r="AQ68" s="31">
        <f t="shared" si="281"/>
        <v>154</v>
      </c>
      <c r="AR68">
        <f t="shared" si="282"/>
        <v>30</v>
      </c>
      <c r="AS68">
        <f t="shared" si="283"/>
        <v>50</v>
      </c>
      <c r="AT68">
        <f t="shared" si="284"/>
        <v>42</v>
      </c>
      <c r="AU68">
        <f t="shared" si="285"/>
        <v>0</v>
      </c>
      <c r="AV68">
        <f t="shared" si="286"/>
        <v>32</v>
      </c>
      <c r="AW68">
        <f t="shared" si="287"/>
        <v>0</v>
      </c>
      <c r="AX68">
        <f t="shared" si="288"/>
        <v>0</v>
      </c>
      <c r="AY68">
        <f t="shared" si="289"/>
        <v>0</v>
      </c>
      <c r="AZ68">
        <f t="shared" si="290"/>
        <v>0</v>
      </c>
      <c r="BA68">
        <f t="shared" si="291"/>
        <v>0</v>
      </c>
    </row>
    <row r="69" spans="1:53" x14ac:dyDescent="0.25">
      <c r="A69" t="str">
        <f t="shared" si="14"/>
        <v>BushoreMatt</v>
      </c>
      <c r="B69" t="s">
        <v>218</v>
      </c>
      <c r="C69" t="s">
        <v>219</v>
      </c>
      <c r="D69" t="s">
        <v>21</v>
      </c>
      <c r="E69" s="2" t="s">
        <v>191</v>
      </c>
      <c r="F69" s="2">
        <v>16</v>
      </c>
      <c r="G69" s="2">
        <v>18</v>
      </c>
      <c r="H69" s="2">
        <v>21</v>
      </c>
      <c r="I69" s="2">
        <v>18</v>
      </c>
      <c r="J69" s="2" t="s">
        <v>183</v>
      </c>
      <c r="K69" s="2">
        <v>18</v>
      </c>
      <c r="L69" s="2" t="s">
        <v>191</v>
      </c>
      <c r="M69" s="2">
        <v>18</v>
      </c>
      <c r="N69" s="2">
        <v>21</v>
      </c>
      <c r="O69" s="2">
        <v>18</v>
      </c>
      <c r="P69" s="2" t="s">
        <v>183</v>
      </c>
      <c r="Q69" s="2">
        <f>+AQ69</f>
        <v>148</v>
      </c>
      <c r="R69" s="2">
        <f>COUNT(E69:P69)</f>
        <v>8</v>
      </c>
      <c r="S69" s="2">
        <f>SUM(E69:P69)</f>
        <v>148</v>
      </c>
      <c r="T69" s="2">
        <f>COUNTIF(E69:P69,"W")</f>
        <v>2</v>
      </c>
      <c r="U69">
        <f t="shared" si="261"/>
        <v>8</v>
      </c>
      <c r="V69">
        <f t="shared" si="262"/>
        <v>0</v>
      </c>
      <c r="W69">
        <f t="shared" si="263"/>
        <v>0</v>
      </c>
      <c r="X69">
        <f t="shared" si="264"/>
        <v>2</v>
      </c>
      <c r="Y69">
        <f t="shared" si="265"/>
        <v>5</v>
      </c>
      <c r="Z69">
        <f t="shared" si="266"/>
        <v>1</v>
      </c>
      <c r="AA69">
        <f t="shared" si="267"/>
        <v>0</v>
      </c>
      <c r="AB69">
        <f t="shared" si="268"/>
        <v>0</v>
      </c>
      <c r="AC69">
        <f t="shared" si="269"/>
        <v>0</v>
      </c>
      <c r="AD69">
        <f t="shared" si="270"/>
        <v>0</v>
      </c>
      <c r="AE69">
        <f t="shared" si="271"/>
        <v>0</v>
      </c>
      <c r="AG69" s="1">
        <f t="shared" si="272"/>
        <v>0</v>
      </c>
      <c r="AH69" s="1">
        <f t="shared" si="273"/>
        <v>0</v>
      </c>
      <c r="AI69" s="1">
        <f t="shared" si="259"/>
        <v>2</v>
      </c>
      <c r="AJ69" s="1">
        <f t="shared" si="274"/>
        <v>5</v>
      </c>
      <c r="AK69" s="1">
        <f t="shared" si="275"/>
        <v>1</v>
      </c>
      <c r="AL69" s="29">
        <f t="shared" si="276"/>
        <v>0</v>
      </c>
      <c r="AM69" s="29">
        <f t="shared" si="277"/>
        <v>0</v>
      </c>
      <c r="AN69" s="29">
        <f t="shared" si="278"/>
        <v>0</v>
      </c>
      <c r="AO69" s="29">
        <f t="shared" si="279"/>
        <v>0</v>
      </c>
      <c r="AP69" s="29">
        <f t="shared" si="280"/>
        <v>0</v>
      </c>
      <c r="AQ69" s="31">
        <f t="shared" si="281"/>
        <v>148</v>
      </c>
      <c r="AR69">
        <f t="shared" si="282"/>
        <v>0</v>
      </c>
      <c r="AS69">
        <f t="shared" si="283"/>
        <v>0</v>
      </c>
      <c r="AT69">
        <f t="shared" si="284"/>
        <v>42</v>
      </c>
      <c r="AU69">
        <f t="shared" si="285"/>
        <v>90</v>
      </c>
      <c r="AV69">
        <f t="shared" si="286"/>
        <v>16</v>
      </c>
      <c r="AW69">
        <f t="shared" si="287"/>
        <v>0</v>
      </c>
      <c r="AX69">
        <f t="shared" si="288"/>
        <v>0</v>
      </c>
      <c r="AY69">
        <f t="shared" si="289"/>
        <v>0</v>
      </c>
      <c r="AZ69">
        <f t="shared" si="290"/>
        <v>0</v>
      </c>
      <c r="BA69">
        <f t="shared" si="291"/>
        <v>0</v>
      </c>
    </row>
    <row r="70" spans="1:53" x14ac:dyDescent="0.25">
      <c r="A70" t="str">
        <f t="shared" si="14"/>
        <v>WehnerRonald (Lee)</v>
      </c>
      <c r="B70" t="s">
        <v>37</v>
      </c>
      <c r="C70" t="s">
        <v>47</v>
      </c>
      <c r="D70" t="s">
        <v>27</v>
      </c>
      <c r="E70" s="2">
        <v>18</v>
      </c>
      <c r="F70" s="2">
        <v>15</v>
      </c>
      <c r="G70" s="2" t="s">
        <v>183</v>
      </c>
      <c r="H70" s="2" t="s">
        <v>183</v>
      </c>
      <c r="I70" s="2">
        <v>15</v>
      </c>
      <c r="J70" s="2">
        <v>21</v>
      </c>
      <c r="K70" s="2" t="s">
        <v>54</v>
      </c>
      <c r="L70" s="2">
        <v>21</v>
      </c>
      <c r="M70" s="2">
        <v>16</v>
      </c>
      <c r="N70" s="2">
        <v>18</v>
      </c>
      <c r="O70" s="2">
        <v>15</v>
      </c>
      <c r="P70" s="2">
        <v>18</v>
      </c>
      <c r="Q70" s="2">
        <f>+AQ70</f>
        <v>142</v>
      </c>
      <c r="R70" s="2">
        <f>COUNT(E70:P70)</f>
        <v>9</v>
      </c>
      <c r="S70" s="2">
        <f>SUM(E70:P70)</f>
        <v>157</v>
      </c>
      <c r="T70" s="2">
        <f>COUNTIF(E70:P70,"W")</f>
        <v>2</v>
      </c>
      <c r="U70">
        <f t="shared" si="261"/>
        <v>9</v>
      </c>
      <c r="V70">
        <f t="shared" si="262"/>
        <v>0</v>
      </c>
      <c r="W70">
        <f t="shared" si="263"/>
        <v>0</v>
      </c>
      <c r="X70">
        <f t="shared" si="264"/>
        <v>2</v>
      </c>
      <c r="Y70">
        <f t="shared" si="265"/>
        <v>3</v>
      </c>
      <c r="Z70">
        <f t="shared" si="266"/>
        <v>1</v>
      </c>
      <c r="AA70">
        <f t="shared" si="267"/>
        <v>3</v>
      </c>
      <c r="AB70">
        <f t="shared" si="268"/>
        <v>0</v>
      </c>
      <c r="AC70">
        <f t="shared" si="269"/>
        <v>0</v>
      </c>
      <c r="AD70">
        <f t="shared" si="270"/>
        <v>0</v>
      </c>
      <c r="AE70">
        <f t="shared" si="271"/>
        <v>0</v>
      </c>
      <c r="AG70" s="1">
        <f t="shared" si="272"/>
        <v>0</v>
      </c>
      <c r="AH70" s="1">
        <f t="shared" si="273"/>
        <v>0</v>
      </c>
      <c r="AI70" s="1">
        <f t="shared" si="259"/>
        <v>2</v>
      </c>
      <c r="AJ70" s="1">
        <f t="shared" si="274"/>
        <v>3</v>
      </c>
      <c r="AK70" s="1">
        <f t="shared" si="275"/>
        <v>1</v>
      </c>
      <c r="AL70" s="29">
        <f t="shared" si="276"/>
        <v>2</v>
      </c>
      <c r="AM70" s="29">
        <f t="shared" si="277"/>
        <v>0</v>
      </c>
      <c r="AN70" s="29">
        <f t="shared" si="278"/>
        <v>0</v>
      </c>
      <c r="AO70" s="29">
        <f t="shared" si="279"/>
        <v>0</v>
      </c>
      <c r="AP70" s="29">
        <f t="shared" si="280"/>
        <v>0</v>
      </c>
      <c r="AQ70" s="31">
        <f t="shared" si="281"/>
        <v>142</v>
      </c>
      <c r="AR70">
        <f t="shared" si="282"/>
        <v>0</v>
      </c>
      <c r="AS70">
        <f t="shared" si="283"/>
        <v>0</v>
      </c>
      <c r="AT70">
        <f t="shared" si="284"/>
        <v>42</v>
      </c>
      <c r="AU70">
        <f t="shared" si="285"/>
        <v>54</v>
      </c>
      <c r="AV70">
        <f t="shared" si="286"/>
        <v>16</v>
      </c>
      <c r="AW70">
        <f t="shared" si="287"/>
        <v>30</v>
      </c>
      <c r="AX70">
        <f t="shared" si="288"/>
        <v>0</v>
      </c>
      <c r="AY70">
        <f t="shared" si="289"/>
        <v>0</v>
      </c>
      <c r="AZ70">
        <f t="shared" si="290"/>
        <v>0</v>
      </c>
      <c r="BA70">
        <f t="shared" si="291"/>
        <v>0</v>
      </c>
    </row>
    <row r="71" spans="1:53" x14ac:dyDescent="0.25">
      <c r="A71" t="str">
        <f t="shared" si="14"/>
        <v>ArndtRandal</v>
      </c>
      <c r="B71" t="s">
        <v>48</v>
      </c>
      <c r="C71" t="s">
        <v>174</v>
      </c>
      <c r="D71" t="s">
        <v>21</v>
      </c>
      <c r="E71" s="2">
        <v>16</v>
      </c>
      <c r="F71" s="2" t="s">
        <v>191</v>
      </c>
      <c r="G71" s="2" t="s">
        <v>191</v>
      </c>
      <c r="H71" s="2" t="s">
        <v>191</v>
      </c>
      <c r="I71" s="2" t="s">
        <v>191</v>
      </c>
      <c r="J71" s="2" t="s">
        <v>183</v>
      </c>
      <c r="K71" s="2">
        <v>15</v>
      </c>
      <c r="L71" s="2">
        <v>18</v>
      </c>
      <c r="M71" s="2">
        <v>15</v>
      </c>
      <c r="N71" s="2">
        <v>15</v>
      </c>
      <c r="O71" s="2">
        <v>14</v>
      </c>
      <c r="P71" s="2" t="s">
        <v>183</v>
      </c>
      <c r="Q71" s="2">
        <f>+AQ71</f>
        <v>93</v>
      </c>
      <c r="R71" s="2">
        <f>COUNT(E71:P71)</f>
        <v>6</v>
      </c>
      <c r="S71" s="2">
        <f>SUM(E71:P71)</f>
        <v>93</v>
      </c>
      <c r="T71" s="2">
        <f>COUNTIF(E71:P71,"W")</f>
        <v>2</v>
      </c>
      <c r="U71">
        <f t="shared" si="261"/>
        <v>6</v>
      </c>
      <c r="V71">
        <f t="shared" si="262"/>
        <v>0</v>
      </c>
      <c r="W71">
        <f t="shared" si="263"/>
        <v>0</v>
      </c>
      <c r="X71">
        <f t="shared" si="264"/>
        <v>0</v>
      </c>
      <c r="Y71">
        <f t="shared" si="265"/>
        <v>1</v>
      </c>
      <c r="Z71">
        <f t="shared" si="266"/>
        <v>1</v>
      </c>
      <c r="AA71">
        <f t="shared" si="267"/>
        <v>3</v>
      </c>
      <c r="AB71">
        <f t="shared" si="268"/>
        <v>1</v>
      </c>
      <c r="AC71">
        <f t="shared" si="269"/>
        <v>0</v>
      </c>
      <c r="AD71">
        <f t="shared" si="270"/>
        <v>0</v>
      </c>
      <c r="AE71">
        <f t="shared" si="271"/>
        <v>0</v>
      </c>
      <c r="AG71" s="1">
        <f t="shared" si="272"/>
        <v>0</v>
      </c>
      <c r="AH71" s="1">
        <f t="shared" si="273"/>
        <v>0</v>
      </c>
      <c r="AI71" s="1">
        <f t="shared" si="259"/>
        <v>0</v>
      </c>
      <c r="AJ71" s="1">
        <f t="shared" si="274"/>
        <v>1</v>
      </c>
      <c r="AK71" s="1">
        <f t="shared" si="275"/>
        <v>1</v>
      </c>
      <c r="AL71" s="29">
        <f t="shared" si="276"/>
        <v>3</v>
      </c>
      <c r="AM71" s="29">
        <f t="shared" si="277"/>
        <v>1</v>
      </c>
      <c r="AN71" s="29">
        <f t="shared" si="278"/>
        <v>0</v>
      </c>
      <c r="AO71" s="29">
        <f t="shared" si="279"/>
        <v>0</v>
      </c>
      <c r="AP71" s="29">
        <f t="shared" si="280"/>
        <v>0</v>
      </c>
      <c r="AQ71" s="31">
        <f t="shared" si="281"/>
        <v>93</v>
      </c>
      <c r="AR71">
        <f t="shared" si="282"/>
        <v>0</v>
      </c>
      <c r="AS71">
        <f t="shared" si="283"/>
        <v>0</v>
      </c>
      <c r="AT71">
        <f t="shared" si="284"/>
        <v>0</v>
      </c>
      <c r="AU71">
        <f t="shared" si="285"/>
        <v>18</v>
      </c>
      <c r="AV71">
        <f t="shared" si="286"/>
        <v>16</v>
      </c>
      <c r="AW71">
        <f t="shared" si="287"/>
        <v>45</v>
      </c>
      <c r="AX71">
        <f t="shared" si="288"/>
        <v>14</v>
      </c>
      <c r="AY71">
        <f t="shared" si="289"/>
        <v>0</v>
      </c>
      <c r="AZ71">
        <f t="shared" si="290"/>
        <v>0</v>
      </c>
      <c r="BA71">
        <f t="shared" si="291"/>
        <v>0</v>
      </c>
    </row>
    <row r="72" spans="1:53" x14ac:dyDescent="0.25">
      <c r="A72" t="str">
        <f t="shared" si="14"/>
        <v>SpragueKenneth</v>
      </c>
      <c r="B72" t="s">
        <v>163</v>
      </c>
      <c r="C72" t="s">
        <v>172</v>
      </c>
      <c r="D72" t="s">
        <v>27</v>
      </c>
      <c r="E72" s="2" t="s">
        <v>214</v>
      </c>
      <c r="F72" s="2">
        <v>18</v>
      </c>
      <c r="G72" s="2" t="s">
        <v>183</v>
      </c>
      <c r="H72" s="2" t="s">
        <v>183</v>
      </c>
      <c r="I72" s="2" t="s">
        <v>191</v>
      </c>
      <c r="J72" s="2" t="s">
        <v>191</v>
      </c>
      <c r="K72" s="2" t="s">
        <v>191</v>
      </c>
      <c r="L72" s="2" t="s">
        <v>191</v>
      </c>
      <c r="M72" s="2">
        <v>30</v>
      </c>
      <c r="N72" s="2">
        <v>25</v>
      </c>
      <c r="O72" s="2" t="s">
        <v>191</v>
      </c>
      <c r="P72" s="2" t="s">
        <v>191</v>
      </c>
      <c r="Q72" s="2">
        <f>+AQ72</f>
        <v>73</v>
      </c>
      <c r="R72" s="2">
        <f>COUNT(E72:P72)</f>
        <v>3</v>
      </c>
      <c r="S72" s="2">
        <f>SUM(E72:P72)</f>
        <v>73</v>
      </c>
      <c r="T72" s="2">
        <f>COUNTIF(E72:P72,"W")</f>
        <v>2</v>
      </c>
      <c r="U72">
        <f t="shared" si="261"/>
        <v>3</v>
      </c>
      <c r="V72">
        <f t="shared" si="262"/>
        <v>1</v>
      </c>
      <c r="W72">
        <f t="shared" si="263"/>
        <v>1</v>
      </c>
      <c r="X72">
        <f t="shared" si="264"/>
        <v>0</v>
      </c>
      <c r="Y72">
        <f t="shared" si="265"/>
        <v>1</v>
      </c>
      <c r="Z72">
        <f t="shared" si="266"/>
        <v>0</v>
      </c>
      <c r="AA72">
        <f t="shared" si="267"/>
        <v>0</v>
      </c>
      <c r="AB72">
        <f t="shared" si="268"/>
        <v>0</v>
      </c>
      <c r="AC72">
        <f t="shared" si="269"/>
        <v>0</v>
      </c>
      <c r="AD72">
        <f t="shared" si="270"/>
        <v>0</v>
      </c>
      <c r="AE72">
        <f t="shared" si="271"/>
        <v>0</v>
      </c>
      <c r="AG72" s="1">
        <f t="shared" si="272"/>
        <v>1</v>
      </c>
      <c r="AH72" s="1">
        <f t="shared" si="273"/>
        <v>1</v>
      </c>
      <c r="AI72" s="1">
        <f t="shared" si="259"/>
        <v>0</v>
      </c>
      <c r="AJ72" s="1">
        <f t="shared" si="274"/>
        <v>1</v>
      </c>
      <c r="AK72" s="29">
        <f t="shared" si="275"/>
        <v>0</v>
      </c>
      <c r="AL72" s="29">
        <f t="shared" si="276"/>
        <v>0</v>
      </c>
      <c r="AM72" s="29">
        <f t="shared" si="277"/>
        <v>0</v>
      </c>
      <c r="AN72" s="29">
        <f t="shared" si="278"/>
        <v>0</v>
      </c>
      <c r="AO72" s="29">
        <f t="shared" si="279"/>
        <v>0</v>
      </c>
      <c r="AP72" s="29">
        <f t="shared" si="280"/>
        <v>0</v>
      </c>
      <c r="AQ72" s="31">
        <f t="shared" si="281"/>
        <v>73</v>
      </c>
      <c r="AR72">
        <f t="shared" si="282"/>
        <v>30</v>
      </c>
      <c r="AS72">
        <f t="shared" si="283"/>
        <v>25</v>
      </c>
      <c r="AT72">
        <f t="shared" si="284"/>
        <v>0</v>
      </c>
      <c r="AU72">
        <f t="shared" si="285"/>
        <v>18</v>
      </c>
      <c r="AV72">
        <f t="shared" si="286"/>
        <v>0</v>
      </c>
      <c r="AW72">
        <f t="shared" si="287"/>
        <v>0</v>
      </c>
      <c r="AX72">
        <f t="shared" si="288"/>
        <v>0</v>
      </c>
      <c r="AY72">
        <f t="shared" si="289"/>
        <v>0</v>
      </c>
      <c r="AZ72">
        <f t="shared" si="290"/>
        <v>0</v>
      </c>
      <c r="BA72">
        <f t="shared" si="291"/>
        <v>0</v>
      </c>
    </row>
    <row r="73" spans="1:53" x14ac:dyDescent="0.25">
      <c r="A73" t="str">
        <f t="shared" si="14"/>
        <v>WatanabeKunio</v>
      </c>
      <c r="B73" t="s">
        <v>270</v>
      </c>
      <c r="C73" t="s">
        <v>271</v>
      </c>
      <c r="D73" t="s">
        <v>26</v>
      </c>
      <c r="E73" s="2" t="s">
        <v>191</v>
      </c>
      <c r="F73" s="2" t="s">
        <v>191</v>
      </c>
      <c r="G73" s="2" t="s">
        <v>191</v>
      </c>
      <c r="H73" s="2" t="s">
        <v>191</v>
      </c>
      <c r="I73" s="2" t="s">
        <v>183</v>
      </c>
      <c r="J73" s="2" t="s">
        <v>191</v>
      </c>
      <c r="K73" s="2" t="s">
        <v>191</v>
      </c>
      <c r="L73" s="2" t="s">
        <v>191</v>
      </c>
      <c r="M73" s="2" t="s">
        <v>183</v>
      </c>
      <c r="N73" s="2" t="s">
        <v>191</v>
      </c>
      <c r="O73" s="2">
        <v>25</v>
      </c>
      <c r="P73" s="2" t="s">
        <v>191</v>
      </c>
      <c r="Q73" s="2">
        <f>+AQ73</f>
        <v>25</v>
      </c>
      <c r="R73" s="2">
        <f>COUNT(E73:P73)</f>
        <v>1</v>
      </c>
      <c r="S73" s="2">
        <f>SUM(E73:P73)</f>
        <v>25</v>
      </c>
      <c r="T73" s="2">
        <f>COUNTIF(E73:P73,"W")</f>
        <v>2</v>
      </c>
      <c r="U73">
        <f t="shared" si="261"/>
        <v>1</v>
      </c>
      <c r="V73">
        <f t="shared" si="262"/>
        <v>0</v>
      </c>
      <c r="W73">
        <f t="shared" si="263"/>
        <v>1</v>
      </c>
      <c r="X73">
        <f t="shared" si="264"/>
        <v>0</v>
      </c>
      <c r="Y73">
        <f t="shared" si="265"/>
        <v>0</v>
      </c>
      <c r="Z73">
        <f t="shared" si="266"/>
        <v>0</v>
      </c>
      <c r="AA73">
        <f t="shared" si="267"/>
        <v>0</v>
      </c>
      <c r="AB73">
        <f t="shared" si="268"/>
        <v>0</v>
      </c>
      <c r="AC73">
        <f t="shared" si="269"/>
        <v>0</v>
      </c>
      <c r="AD73">
        <f t="shared" si="270"/>
        <v>0</v>
      </c>
      <c r="AE73">
        <f t="shared" si="271"/>
        <v>0</v>
      </c>
      <c r="AG73" s="1">
        <f t="shared" si="272"/>
        <v>0</v>
      </c>
      <c r="AH73" s="1">
        <f t="shared" si="273"/>
        <v>1</v>
      </c>
      <c r="AI73" s="1">
        <f t="shared" si="259"/>
        <v>0</v>
      </c>
      <c r="AJ73" s="1">
        <f t="shared" si="274"/>
        <v>0</v>
      </c>
      <c r="AK73" s="29">
        <f t="shared" si="275"/>
        <v>0</v>
      </c>
      <c r="AL73" s="29">
        <f t="shared" si="276"/>
        <v>0</v>
      </c>
      <c r="AM73" s="29">
        <f t="shared" si="277"/>
        <v>0</v>
      </c>
      <c r="AN73" s="29">
        <f t="shared" si="278"/>
        <v>0</v>
      </c>
      <c r="AO73" s="29">
        <f t="shared" si="279"/>
        <v>0</v>
      </c>
      <c r="AP73" s="29">
        <f t="shared" si="280"/>
        <v>0</v>
      </c>
      <c r="AQ73" s="31">
        <f t="shared" si="281"/>
        <v>25</v>
      </c>
      <c r="AR73">
        <f t="shared" si="282"/>
        <v>0</v>
      </c>
      <c r="AS73">
        <f t="shared" si="283"/>
        <v>25</v>
      </c>
      <c r="AT73">
        <f t="shared" si="284"/>
        <v>0</v>
      </c>
      <c r="AU73">
        <f t="shared" si="285"/>
        <v>0</v>
      </c>
      <c r="AV73">
        <f t="shared" si="286"/>
        <v>0</v>
      </c>
      <c r="AW73">
        <f t="shared" si="287"/>
        <v>0</v>
      </c>
      <c r="AX73">
        <f t="shared" si="288"/>
        <v>0</v>
      </c>
      <c r="AY73">
        <f t="shared" si="289"/>
        <v>0</v>
      </c>
      <c r="AZ73">
        <f t="shared" si="290"/>
        <v>0</v>
      </c>
      <c r="BA73">
        <f t="shared" si="291"/>
        <v>0</v>
      </c>
    </row>
    <row r="74" spans="1:53" x14ac:dyDescent="0.25">
      <c r="A74" t="str">
        <f t="shared" si="14"/>
        <v>KneppJason</v>
      </c>
      <c r="B74" t="s">
        <v>29</v>
      </c>
      <c r="C74" t="s">
        <v>62</v>
      </c>
      <c r="D74" t="s">
        <v>27</v>
      </c>
      <c r="E74" s="2">
        <v>21</v>
      </c>
      <c r="F74" s="2" t="s">
        <v>191</v>
      </c>
      <c r="G74" s="2" t="s">
        <v>183</v>
      </c>
      <c r="H74" s="2" t="s">
        <v>183</v>
      </c>
      <c r="I74" s="2" t="s">
        <v>191</v>
      </c>
      <c r="J74" s="2" t="s">
        <v>191</v>
      </c>
      <c r="K74" s="2" t="s">
        <v>191</v>
      </c>
      <c r="L74" s="2" t="s">
        <v>191</v>
      </c>
      <c r="M74" s="2" t="s">
        <v>191</v>
      </c>
      <c r="N74" s="2" t="s">
        <v>191</v>
      </c>
      <c r="O74" s="2" t="s">
        <v>191</v>
      </c>
      <c r="P74" s="2" t="s">
        <v>191</v>
      </c>
      <c r="Q74" s="2">
        <f>+AQ74</f>
        <v>21</v>
      </c>
      <c r="R74" s="2">
        <f>COUNT(E74:P74)</f>
        <v>1</v>
      </c>
      <c r="S74" s="2">
        <f>SUM(E74:P74)</f>
        <v>21</v>
      </c>
      <c r="T74" s="2">
        <f>COUNTIF(E74:P74,"W")</f>
        <v>2</v>
      </c>
      <c r="U74">
        <f t="shared" si="261"/>
        <v>1</v>
      </c>
      <c r="V74">
        <f t="shared" si="262"/>
        <v>0</v>
      </c>
      <c r="W74">
        <f t="shared" si="263"/>
        <v>0</v>
      </c>
      <c r="X74">
        <f t="shared" si="264"/>
        <v>1</v>
      </c>
      <c r="Y74">
        <f t="shared" si="265"/>
        <v>0</v>
      </c>
      <c r="Z74">
        <f t="shared" si="266"/>
        <v>0</v>
      </c>
      <c r="AA74">
        <f t="shared" si="267"/>
        <v>0</v>
      </c>
      <c r="AB74">
        <f t="shared" si="268"/>
        <v>0</v>
      </c>
      <c r="AC74">
        <f t="shared" si="269"/>
        <v>0</v>
      </c>
      <c r="AD74">
        <f t="shared" si="270"/>
        <v>0</v>
      </c>
      <c r="AE74">
        <f t="shared" si="271"/>
        <v>0</v>
      </c>
      <c r="AG74" s="1">
        <f t="shared" si="272"/>
        <v>0</v>
      </c>
      <c r="AH74" s="1">
        <f t="shared" si="273"/>
        <v>0</v>
      </c>
      <c r="AI74" s="1">
        <f t="shared" si="259"/>
        <v>1</v>
      </c>
      <c r="AJ74" s="1">
        <f t="shared" si="274"/>
        <v>0</v>
      </c>
      <c r="AK74" s="29">
        <f t="shared" si="275"/>
        <v>0</v>
      </c>
      <c r="AL74" s="29">
        <f t="shared" si="276"/>
        <v>0</v>
      </c>
      <c r="AM74" s="29">
        <f t="shared" si="277"/>
        <v>0</v>
      </c>
      <c r="AN74" s="29">
        <f t="shared" si="278"/>
        <v>0</v>
      </c>
      <c r="AO74" s="29">
        <f t="shared" si="279"/>
        <v>0</v>
      </c>
      <c r="AP74" s="29">
        <f t="shared" si="280"/>
        <v>0</v>
      </c>
      <c r="AQ74" s="31">
        <f t="shared" si="281"/>
        <v>21</v>
      </c>
      <c r="AR74">
        <f t="shared" si="282"/>
        <v>0</v>
      </c>
      <c r="AS74">
        <f t="shared" si="283"/>
        <v>0</v>
      </c>
      <c r="AT74">
        <f t="shared" si="284"/>
        <v>21</v>
      </c>
      <c r="AU74">
        <f t="shared" si="285"/>
        <v>0</v>
      </c>
      <c r="AV74">
        <f t="shared" si="286"/>
        <v>0</v>
      </c>
      <c r="AW74">
        <f t="shared" si="287"/>
        <v>0</v>
      </c>
      <c r="AX74">
        <f t="shared" si="288"/>
        <v>0</v>
      </c>
      <c r="AY74">
        <f t="shared" si="289"/>
        <v>0</v>
      </c>
      <c r="AZ74">
        <f t="shared" si="290"/>
        <v>0</v>
      </c>
      <c r="BA74">
        <f t="shared" si="291"/>
        <v>0</v>
      </c>
    </row>
    <row r="75" spans="1:53" x14ac:dyDescent="0.25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1:53" ht="21" customHeight="1" x14ac:dyDescent="0.35">
      <c r="A76" t="str">
        <f t="shared" si="14"/>
        <v>ADVANCED</v>
      </c>
      <c r="B76" s="42" t="s">
        <v>17</v>
      </c>
      <c r="C76" s="43"/>
      <c r="D76" s="43"/>
      <c r="E76" s="2" t="str">
        <f>+$E$3</f>
        <v>MM</v>
      </c>
      <c r="F76" s="2" t="str">
        <f>+$F$3</f>
        <v>BF</v>
      </c>
      <c r="G76" s="2" t="str">
        <f>+$G$3</f>
        <v>MI</v>
      </c>
      <c r="H76" s="2" t="str">
        <f>+$H$3</f>
        <v>MI</v>
      </c>
      <c r="I76" s="2" t="str">
        <f>+$I$3</f>
        <v>GL</v>
      </c>
      <c r="J76" s="2" t="str">
        <f t="shared" ref="J76:P76" si="292">+J$3</f>
        <v>ME</v>
      </c>
      <c r="K76" s="2" t="str">
        <f t="shared" si="292"/>
        <v>ES</v>
      </c>
      <c r="L76" s="2" t="str">
        <f t="shared" si="292"/>
        <v>BF</v>
      </c>
      <c r="M76" s="2" t="str">
        <f t="shared" si="292"/>
        <v>GL</v>
      </c>
      <c r="N76" s="2" t="str">
        <f t="shared" si="292"/>
        <v>MM</v>
      </c>
      <c r="O76" s="2" t="str">
        <f t="shared" si="292"/>
        <v>ES</v>
      </c>
      <c r="P76" s="2" t="str">
        <f t="shared" si="292"/>
        <v>ME</v>
      </c>
      <c r="Q76" s="48" t="s">
        <v>7</v>
      </c>
      <c r="R76" s="45" t="s">
        <v>8</v>
      </c>
      <c r="S76" s="48" t="s">
        <v>9</v>
      </c>
      <c r="T76" s="54" t="s">
        <v>150</v>
      </c>
    </row>
    <row r="77" spans="1:53" x14ac:dyDescent="0.25">
      <c r="A77" t="str">
        <f t="shared" si="14"/>
        <v>Last NameFirst Name</v>
      </c>
      <c r="B77" s="3" t="s">
        <v>10</v>
      </c>
      <c r="C77" s="3" t="s">
        <v>11</v>
      </c>
      <c r="D77" s="4" t="s">
        <v>12</v>
      </c>
      <c r="E77" s="21">
        <f>+E$4</f>
        <v>44682</v>
      </c>
      <c r="F77" s="21">
        <f t="shared" ref="F77:P77" si="293">+F$4</f>
        <v>44696</v>
      </c>
      <c r="G77" s="21">
        <f t="shared" si="293"/>
        <v>44702</v>
      </c>
      <c r="H77" s="21">
        <f t="shared" si="293"/>
        <v>44703</v>
      </c>
      <c r="I77" s="21">
        <f t="shared" si="293"/>
        <v>44717</v>
      </c>
      <c r="J77" s="21">
        <f t="shared" si="293"/>
        <v>44738</v>
      </c>
      <c r="K77" s="21">
        <f t="shared" si="293"/>
        <v>44780</v>
      </c>
      <c r="L77" s="21">
        <f t="shared" si="293"/>
        <v>44801</v>
      </c>
      <c r="M77" s="21">
        <f t="shared" si="293"/>
        <v>44815</v>
      </c>
      <c r="N77" s="21">
        <f t="shared" si="293"/>
        <v>44822</v>
      </c>
      <c r="O77" s="21">
        <f t="shared" si="293"/>
        <v>44829</v>
      </c>
      <c r="P77" s="21">
        <f t="shared" si="293"/>
        <v>44843</v>
      </c>
      <c r="Q77" s="49"/>
      <c r="R77" s="46"/>
      <c r="S77" s="49"/>
      <c r="T77" s="55"/>
      <c r="U77" s="2" t="s">
        <v>9</v>
      </c>
      <c r="V77" s="2">
        <v>30</v>
      </c>
      <c r="W77" s="2">
        <v>25</v>
      </c>
      <c r="X77" s="2">
        <v>21</v>
      </c>
      <c r="Y77" s="2">
        <v>18</v>
      </c>
      <c r="Z77" s="2">
        <v>16</v>
      </c>
      <c r="AA77" s="2">
        <v>15</v>
      </c>
      <c r="AB77" s="2">
        <v>14</v>
      </c>
      <c r="AC77" s="2">
        <v>13</v>
      </c>
      <c r="AD77" s="2">
        <v>12</v>
      </c>
      <c r="AE77" s="2">
        <v>11</v>
      </c>
      <c r="AF77" s="30"/>
      <c r="AG77" s="2">
        <v>30</v>
      </c>
      <c r="AH77" s="2">
        <v>25</v>
      </c>
      <c r="AI77" s="2">
        <v>21</v>
      </c>
      <c r="AJ77" s="2">
        <v>18</v>
      </c>
      <c r="AK77" s="2">
        <v>16</v>
      </c>
      <c r="AL77" s="2">
        <v>15</v>
      </c>
      <c r="AM77" s="2">
        <v>14</v>
      </c>
      <c r="AN77" s="2">
        <v>13</v>
      </c>
      <c r="AO77" s="2">
        <v>12</v>
      </c>
      <c r="AP77" s="2">
        <v>11</v>
      </c>
      <c r="AQ77" s="32"/>
      <c r="AR77" s="2">
        <v>30</v>
      </c>
      <c r="AS77" s="2">
        <v>25</v>
      </c>
      <c r="AT77" s="2">
        <v>21</v>
      </c>
      <c r="AU77" s="2">
        <v>18</v>
      </c>
      <c r="AV77" s="2">
        <v>16</v>
      </c>
      <c r="AW77" s="2">
        <v>15</v>
      </c>
      <c r="AX77" s="2">
        <v>14</v>
      </c>
      <c r="AY77" s="2">
        <v>13</v>
      </c>
      <c r="AZ77" s="2">
        <v>12</v>
      </c>
      <c r="BA77" s="2">
        <v>11</v>
      </c>
    </row>
    <row r="78" spans="1:53" x14ac:dyDescent="0.25">
      <c r="A78" t="str">
        <f t="shared" si="14"/>
        <v>MasonJoseph</v>
      </c>
      <c r="B78" t="s">
        <v>36</v>
      </c>
      <c r="C78" t="s">
        <v>63</v>
      </c>
      <c r="D78" t="s">
        <v>24</v>
      </c>
      <c r="E78" s="2">
        <v>30</v>
      </c>
      <c r="F78" s="2">
        <v>21</v>
      </c>
      <c r="G78" s="2">
        <v>25</v>
      </c>
      <c r="H78" s="2">
        <v>25</v>
      </c>
      <c r="I78" s="2">
        <v>30</v>
      </c>
      <c r="J78" s="2">
        <v>21</v>
      </c>
      <c r="K78" s="2" t="s">
        <v>183</v>
      </c>
      <c r="L78" s="2">
        <v>25</v>
      </c>
      <c r="M78" s="2">
        <v>21</v>
      </c>
      <c r="N78" s="2">
        <v>21</v>
      </c>
      <c r="O78" s="2" t="s">
        <v>183</v>
      </c>
      <c r="P78" s="2">
        <v>30</v>
      </c>
      <c r="Q78" s="2">
        <f>+AQ78</f>
        <v>207</v>
      </c>
      <c r="R78" s="2">
        <f>COUNT(E78:P78)</f>
        <v>10</v>
      </c>
      <c r="S78" s="2">
        <f>SUM(E78:P78)</f>
        <v>249</v>
      </c>
      <c r="T78" s="2">
        <f>COUNTIF(E78:P78,"W")</f>
        <v>2</v>
      </c>
      <c r="U78">
        <f t="shared" ref="U78" si="294">SUM(V78:AE78)</f>
        <v>10</v>
      </c>
      <c r="V78">
        <f t="shared" ref="V78:V89" si="295">COUNTIF($E78:$P78,$V$63)</f>
        <v>3</v>
      </c>
      <c r="W78">
        <f t="shared" ref="W78:W89" si="296">COUNTIF($E78:$P78,$W$63)</f>
        <v>3</v>
      </c>
      <c r="X78">
        <f t="shared" ref="X78:X89" si="297">COUNTIF($E78:$P78,$X$63)</f>
        <v>4</v>
      </c>
      <c r="Y78">
        <f t="shared" ref="Y78:Y89" si="298">COUNTIF($E78:$P78,$Y$63)</f>
        <v>0</v>
      </c>
      <c r="Z78">
        <f t="shared" ref="Z78:Z89" si="299">COUNTIF($E78:$P78,$Z$63)</f>
        <v>0</v>
      </c>
      <c r="AA78">
        <f t="shared" ref="AA78:AA89" si="300">COUNTIF($E78:$P78,$AA$63)</f>
        <v>0</v>
      </c>
      <c r="AB78">
        <f t="shared" ref="AB78:AB89" si="301">COUNTIF($E78:$P78,$AB$63)</f>
        <v>0</v>
      </c>
      <c r="AC78">
        <f t="shared" ref="AC78:AC89" si="302">COUNTIF($E78:$P78,$AC$63)</f>
        <v>0</v>
      </c>
      <c r="AD78">
        <f t="shared" ref="AD78:AD89" si="303">COUNTIF($E78:$P78,$AD$63)</f>
        <v>0</v>
      </c>
      <c r="AE78">
        <f t="shared" ref="AE78:AE89" si="304">COUNTIF($E78:$P78,$AE$63)</f>
        <v>0</v>
      </c>
      <c r="AG78" s="1">
        <f t="shared" ref="AG78" si="305">IF(V78&lt;9,+V78,8)</f>
        <v>3</v>
      </c>
      <c r="AH78" s="1">
        <f t="shared" ref="AH78" si="306">IF((V78+W78)&lt;9,(+W78),8-AG78)</f>
        <v>3</v>
      </c>
      <c r="AI78" s="1">
        <f>IF((+V78+W78+X78)&lt;9,+X78,8-(AG78+AH78))</f>
        <v>2</v>
      </c>
      <c r="AJ78" s="1">
        <f t="shared" ref="AJ78" si="307">IF((V78+W78+X78+Y78)&lt;9,Y78,8-(AG78+AH78+AI78))</f>
        <v>0</v>
      </c>
      <c r="AK78" s="29">
        <f t="shared" ref="AK78" si="308">IF((V78+W78+X78+Y78+Z78)&lt;9,Z78,8-(AG78+AH78+AI78+AJ78))</f>
        <v>0</v>
      </c>
      <c r="AL78" s="29">
        <f t="shared" ref="AL78" si="309">IF((V78+W78+X78+Y78+Z78+AA78)&lt;9,AA78,8-(AG78+AH78+AI78+AJ78+AK78))</f>
        <v>0</v>
      </c>
      <c r="AM78" s="29">
        <f t="shared" ref="AM78" si="310">IF((V78+W78+X78+Y78+Z78+AA78+AB78)&lt;9,AB78,8-(AG78+AH78+AI78+AJ78+AK78+AL78))</f>
        <v>0</v>
      </c>
      <c r="AN78" s="29">
        <f t="shared" ref="AN78" si="311">IF((V78+W78+X78+Y78+Z78+AA78+AB78+AC78)&lt;9,AC78,8-(AG78+AH78+AI78+AJ78+AK78+AL78+AM78))</f>
        <v>0</v>
      </c>
      <c r="AO78" s="29">
        <f t="shared" ref="AO78" si="312">IF((V78+W78+X78+Y78+Z78+AA78+AB78+AC78+AD78)&lt;9,AD78,8-(AG78+AH78+AI78+AJ78+AK78+AL78+AM78+AN78))</f>
        <v>0</v>
      </c>
      <c r="AP78" s="29">
        <f t="shared" ref="AP78" si="313">IF((V78+W78+X78+Y78+Z78+AA78+AB78+AC78+AD78+AE78)&lt;9,AE78,8-(AG78+AH78+AI78+AJ78+AK78+AL78+AM78+AN78+AO78))</f>
        <v>0</v>
      </c>
      <c r="AQ78" s="31">
        <f t="shared" ref="AQ78" si="314">SUM(AR78:BA78)</f>
        <v>207</v>
      </c>
      <c r="AR78">
        <f t="shared" ref="AR78" si="315">+AG78*AR$63</f>
        <v>90</v>
      </c>
      <c r="AS78">
        <f t="shared" ref="AS78" si="316">+AH78*AS$63</f>
        <v>75</v>
      </c>
      <c r="AT78">
        <f t="shared" ref="AT78" si="317">+AI78*AT$63</f>
        <v>42</v>
      </c>
      <c r="AU78">
        <f t="shared" ref="AU78" si="318">+AJ78*AU$63</f>
        <v>0</v>
      </c>
      <c r="AV78">
        <f t="shared" ref="AV78" si="319">+AK78*AV$63</f>
        <v>0</v>
      </c>
      <c r="AW78">
        <f t="shared" ref="AW78" si="320">+AL78*AW$63</f>
        <v>0</v>
      </c>
      <c r="AX78">
        <f t="shared" ref="AX78" si="321">+AM78*AX$63</f>
        <v>0</v>
      </c>
      <c r="AY78">
        <f t="shared" ref="AY78" si="322">+AN78*AY$63</f>
        <v>0</v>
      </c>
      <c r="AZ78">
        <f t="shared" ref="AZ78" si="323">+AO78*AZ$63</f>
        <v>0</v>
      </c>
      <c r="BA78">
        <f t="shared" ref="BA78" si="324">+AP78*BA$63</f>
        <v>0</v>
      </c>
    </row>
    <row r="79" spans="1:53" x14ac:dyDescent="0.25">
      <c r="A79" t="str">
        <f t="shared" si="14"/>
        <v>LaBelleKip</v>
      </c>
      <c r="B79" t="s">
        <v>64</v>
      </c>
      <c r="C79" t="s">
        <v>65</v>
      </c>
      <c r="D79" t="s">
        <v>57</v>
      </c>
      <c r="E79" s="2">
        <v>21</v>
      </c>
      <c r="F79" s="2" t="s">
        <v>183</v>
      </c>
      <c r="G79" s="2">
        <v>16</v>
      </c>
      <c r="H79" s="2">
        <v>16</v>
      </c>
      <c r="I79" s="2">
        <v>21</v>
      </c>
      <c r="J79" s="2">
        <v>16</v>
      </c>
      <c r="K79" s="2">
        <v>30</v>
      </c>
      <c r="L79" s="2" t="s">
        <v>183</v>
      </c>
      <c r="M79" s="2">
        <v>16</v>
      </c>
      <c r="N79" s="2">
        <v>15</v>
      </c>
      <c r="O79" s="2">
        <v>30</v>
      </c>
      <c r="P79" s="2">
        <v>16</v>
      </c>
      <c r="Q79" s="2">
        <f>+AQ79</f>
        <v>166</v>
      </c>
      <c r="R79" s="2">
        <f>COUNT(E79:P79)</f>
        <v>10</v>
      </c>
      <c r="S79" s="2">
        <f>SUM(E79:P79)</f>
        <v>197</v>
      </c>
      <c r="T79" s="2">
        <f>COUNTIF(E79:P79,"W")</f>
        <v>2</v>
      </c>
      <c r="U79">
        <f t="shared" ref="U79:U88" si="325">SUM(V79:AE79)</f>
        <v>10</v>
      </c>
      <c r="V79">
        <f t="shared" si="295"/>
        <v>2</v>
      </c>
      <c r="W79">
        <f t="shared" si="296"/>
        <v>0</v>
      </c>
      <c r="X79">
        <f t="shared" si="297"/>
        <v>2</v>
      </c>
      <c r="Y79">
        <f t="shared" si="298"/>
        <v>0</v>
      </c>
      <c r="Z79">
        <f t="shared" si="299"/>
        <v>5</v>
      </c>
      <c r="AA79">
        <f t="shared" si="300"/>
        <v>1</v>
      </c>
      <c r="AB79">
        <f t="shared" si="301"/>
        <v>0</v>
      </c>
      <c r="AC79">
        <f t="shared" si="302"/>
        <v>0</v>
      </c>
      <c r="AD79">
        <f t="shared" si="303"/>
        <v>0</v>
      </c>
      <c r="AE79">
        <f t="shared" si="304"/>
        <v>0</v>
      </c>
      <c r="AG79" s="1">
        <f t="shared" ref="AG79:AG88" si="326">IF(V79&lt;9,+V79,8)</f>
        <v>2</v>
      </c>
      <c r="AH79" s="1">
        <f t="shared" ref="AH79:AH88" si="327">IF((V79+W79)&lt;9,(+W79),8-AG79)</f>
        <v>0</v>
      </c>
      <c r="AI79" s="1">
        <f t="shared" ref="AI79:AI88" si="328">IF((+V79+W79+X79)&lt;9,+X79,8-(AG79+AH79))</f>
        <v>2</v>
      </c>
      <c r="AJ79" s="1">
        <f t="shared" ref="AJ79:AJ88" si="329">IF((V79+W79+X79+Y79)&lt;9,Y79,8-(AG79+AH79+AI79))</f>
        <v>0</v>
      </c>
      <c r="AK79" s="29">
        <f t="shared" ref="AK79:AK88" si="330">IF((V79+W79+X79+Y79+Z79)&lt;9,Z79,8-(AG79+AH79+AI79+AJ79))</f>
        <v>4</v>
      </c>
      <c r="AL79" s="29">
        <f t="shared" ref="AL79:AL88" si="331">IF((V79+W79+X79+Y79+Z79+AA79)&lt;9,AA79,8-(AG79+AH79+AI79+AJ79+AK79))</f>
        <v>0</v>
      </c>
      <c r="AM79" s="29">
        <f t="shared" ref="AM79:AM88" si="332">IF((V79+W79+X79+Y79+Z79+AA79+AB79)&lt;9,AB79,8-(AG79+AH79+AI79+AJ79+AK79+AL79))</f>
        <v>0</v>
      </c>
      <c r="AN79" s="29">
        <f t="shared" ref="AN79:AN88" si="333">IF((V79+W79+X79+Y79+Z79+AA79+AB79+AC79)&lt;9,AC79,8-(AG79+AH79+AI79+AJ79+AK79+AL79+AM79))</f>
        <v>0</v>
      </c>
      <c r="AO79" s="29">
        <f t="shared" ref="AO79:AO88" si="334">IF((V79+W79+X79+Y79+Z79+AA79+AB79+AC79+AD79)&lt;9,AD79,8-(AG79+AH79+AI79+AJ79+AK79+AL79+AM79+AN79))</f>
        <v>0</v>
      </c>
      <c r="AP79" s="29">
        <f t="shared" ref="AP79:AP88" si="335">IF((V79+W79+X79+Y79+Z79+AA79+AB79+AC79+AD79+AE79)&lt;9,AE79,8-(AG79+AH79+AI79+AJ79+AK79+AL79+AM79+AN79+AO79))</f>
        <v>0</v>
      </c>
      <c r="AQ79" s="31">
        <f t="shared" ref="AQ79:AQ88" si="336">SUM(AR79:BA79)</f>
        <v>166</v>
      </c>
      <c r="AR79">
        <f t="shared" ref="AR79:AR88" si="337">+AG79*AR$63</f>
        <v>60</v>
      </c>
      <c r="AS79">
        <f t="shared" ref="AS79:AS88" si="338">+AH79*AS$63</f>
        <v>0</v>
      </c>
      <c r="AT79">
        <f t="shared" ref="AT79:AT88" si="339">+AI79*AT$63</f>
        <v>42</v>
      </c>
      <c r="AU79">
        <f t="shared" ref="AU79:AU88" si="340">+AJ79*AU$63</f>
        <v>0</v>
      </c>
      <c r="AV79">
        <f t="shared" ref="AV79:AV88" si="341">+AK79*AV$63</f>
        <v>64</v>
      </c>
      <c r="AW79">
        <f t="shared" ref="AW79:AW88" si="342">+AL79*AW$63</f>
        <v>0</v>
      </c>
      <c r="AX79">
        <f t="shared" ref="AX79:AX88" si="343">+AM79*AX$63</f>
        <v>0</v>
      </c>
      <c r="AY79">
        <f t="shared" ref="AY79:AY88" si="344">+AN79*AY$63</f>
        <v>0</v>
      </c>
      <c r="AZ79">
        <f t="shared" ref="AZ79:AZ88" si="345">+AO79*AZ$63</f>
        <v>0</v>
      </c>
      <c r="BA79">
        <f t="shared" ref="BA79:BA88" si="346">+AP79*BA$63</f>
        <v>0</v>
      </c>
    </row>
    <row r="80" spans="1:53" x14ac:dyDescent="0.25">
      <c r="A80" t="str">
        <f t="shared" si="14"/>
        <v>KerrDylan</v>
      </c>
      <c r="B80" t="s">
        <v>30</v>
      </c>
      <c r="C80" t="s">
        <v>222</v>
      </c>
      <c r="D80" t="s">
        <v>162</v>
      </c>
      <c r="E80" s="2" t="s">
        <v>191</v>
      </c>
      <c r="F80" s="2">
        <v>18</v>
      </c>
      <c r="G80" s="2">
        <v>18</v>
      </c>
      <c r="H80" s="2">
        <v>21</v>
      </c>
      <c r="I80" s="2">
        <v>25</v>
      </c>
      <c r="J80" s="2" t="s">
        <v>191</v>
      </c>
      <c r="K80" s="2" t="s">
        <v>183</v>
      </c>
      <c r="L80" s="2">
        <v>21</v>
      </c>
      <c r="M80" s="2">
        <v>15</v>
      </c>
      <c r="N80" s="2">
        <v>18</v>
      </c>
      <c r="O80" s="2" t="s">
        <v>183</v>
      </c>
      <c r="P80" s="2">
        <v>18</v>
      </c>
      <c r="Q80" s="2">
        <f>+AQ80</f>
        <v>154</v>
      </c>
      <c r="R80" s="2">
        <f>COUNT(E80:P80)</f>
        <v>8</v>
      </c>
      <c r="S80" s="2">
        <f>SUM(E80:P80)</f>
        <v>154</v>
      </c>
      <c r="T80" s="2">
        <f>COUNTIF(E80:P80,"W")</f>
        <v>2</v>
      </c>
      <c r="U80">
        <f t="shared" si="325"/>
        <v>8</v>
      </c>
      <c r="V80">
        <f t="shared" si="295"/>
        <v>0</v>
      </c>
      <c r="W80">
        <f t="shared" si="296"/>
        <v>1</v>
      </c>
      <c r="X80">
        <f t="shared" si="297"/>
        <v>2</v>
      </c>
      <c r="Y80">
        <f t="shared" si="298"/>
        <v>4</v>
      </c>
      <c r="Z80">
        <f t="shared" si="299"/>
        <v>0</v>
      </c>
      <c r="AA80">
        <f t="shared" si="300"/>
        <v>1</v>
      </c>
      <c r="AB80">
        <f t="shared" si="301"/>
        <v>0</v>
      </c>
      <c r="AC80">
        <f t="shared" si="302"/>
        <v>0</v>
      </c>
      <c r="AD80">
        <f t="shared" si="303"/>
        <v>0</v>
      </c>
      <c r="AE80">
        <f t="shared" si="304"/>
        <v>0</v>
      </c>
      <c r="AG80" s="1">
        <f t="shared" si="326"/>
        <v>0</v>
      </c>
      <c r="AH80" s="1">
        <f t="shared" si="327"/>
        <v>1</v>
      </c>
      <c r="AI80" s="1">
        <f t="shared" si="328"/>
        <v>2</v>
      </c>
      <c r="AJ80" s="1">
        <f t="shared" si="329"/>
        <v>4</v>
      </c>
      <c r="AK80" s="29">
        <f t="shared" si="330"/>
        <v>0</v>
      </c>
      <c r="AL80" s="29">
        <f t="shared" si="331"/>
        <v>1</v>
      </c>
      <c r="AM80" s="29">
        <f t="shared" si="332"/>
        <v>0</v>
      </c>
      <c r="AN80" s="29">
        <f t="shared" si="333"/>
        <v>0</v>
      </c>
      <c r="AO80" s="29">
        <f t="shared" si="334"/>
        <v>0</v>
      </c>
      <c r="AP80" s="29">
        <f t="shared" si="335"/>
        <v>0</v>
      </c>
      <c r="AQ80" s="31">
        <f t="shared" si="336"/>
        <v>154</v>
      </c>
      <c r="AR80">
        <f t="shared" si="337"/>
        <v>0</v>
      </c>
      <c r="AS80">
        <f t="shared" si="338"/>
        <v>25</v>
      </c>
      <c r="AT80">
        <f t="shared" si="339"/>
        <v>42</v>
      </c>
      <c r="AU80">
        <f t="shared" si="340"/>
        <v>72</v>
      </c>
      <c r="AV80">
        <f t="shared" si="341"/>
        <v>0</v>
      </c>
      <c r="AW80">
        <f t="shared" si="342"/>
        <v>15</v>
      </c>
      <c r="AX80">
        <f t="shared" si="343"/>
        <v>0</v>
      </c>
      <c r="AY80">
        <f t="shared" si="344"/>
        <v>0</v>
      </c>
      <c r="AZ80">
        <f t="shared" si="345"/>
        <v>0</v>
      </c>
      <c r="BA80">
        <f t="shared" si="346"/>
        <v>0</v>
      </c>
    </row>
    <row r="81" spans="1:53" x14ac:dyDescent="0.25">
      <c r="A81" t="str">
        <f t="shared" si="14"/>
        <v>MasonJeremy</v>
      </c>
      <c r="B81" t="s">
        <v>36</v>
      </c>
      <c r="C81" t="s">
        <v>220</v>
      </c>
      <c r="D81" t="s">
        <v>24</v>
      </c>
      <c r="E81" s="2" t="s">
        <v>191</v>
      </c>
      <c r="F81" s="2">
        <v>30</v>
      </c>
      <c r="G81" s="2">
        <v>30</v>
      </c>
      <c r="H81" s="2">
        <v>30</v>
      </c>
      <c r="I81" s="2" t="s">
        <v>191</v>
      </c>
      <c r="J81" s="2">
        <v>25</v>
      </c>
      <c r="K81" s="2" t="s">
        <v>183</v>
      </c>
      <c r="L81" s="2" t="s">
        <v>191</v>
      </c>
      <c r="M81" s="2" t="s">
        <v>191</v>
      </c>
      <c r="N81" s="2" t="s">
        <v>191</v>
      </c>
      <c r="O81" s="2" t="s">
        <v>183</v>
      </c>
      <c r="P81" s="2">
        <v>25</v>
      </c>
      <c r="Q81" s="2">
        <f>+AQ81</f>
        <v>140</v>
      </c>
      <c r="R81" s="2">
        <f>COUNT(E81:P81)</f>
        <v>5</v>
      </c>
      <c r="S81" s="2">
        <f>SUM(E81:P81)</f>
        <v>140</v>
      </c>
      <c r="T81" s="2">
        <f>COUNTIF(E81:P81,"W")</f>
        <v>2</v>
      </c>
      <c r="U81">
        <f t="shared" si="325"/>
        <v>5</v>
      </c>
      <c r="V81">
        <f t="shared" si="295"/>
        <v>3</v>
      </c>
      <c r="W81">
        <f t="shared" si="296"/>
        <v>2</v>
      </c>
      <c r="X81">
        <f t="shared" si="297"/>
        <v>0</v>
      </c>
      <c r="Y81">
        <f t="shared" si="298"/>
        <v>0</v>
      </c>
      <c r="Z81">
        <f t="shared" si="299"/>
        <v>0</v>
      </c>
      <c r="AA81">
        <f t="shared" si="300"/>
        <v>0</v>
      </c>
      <c r="AB81">
        <f t="shared" si="301"/>
        <v>0</v>
      </c>
      <c r="AC81">
        <f t="shared" si="302"/>
        <v>0</v>
      </c>
      <c r="AD81">
        <f t="shared" si="303"/>
        <v>0</v>
      </c>
      <c r="AE81">
        <f t="shared" si="304"/>
        <v>0</v>
      </c>
      <c r="AG81" s="1">
        <f t="shared" si="326"/>
        <v>3</v>
      </c>
      <c r="AH81" s="1">
        <f t="shared" si="327"/>
        <v>2</v>
      </c>
      <c r="AI81" s="1">
        <f t="shared" si="328"/>
        <v>0</v>
      </c>
      <c r="AJ81" s="1">
        <f t="shared" si="329"/>
        <v>0</v>
      </c>
      <c r="AK81" s="29">
        <f t="shared" si="330"/>
        <v>0</v>
      </c>
      <c r="AL81" s="29">
        <f t="shared" si="331"/>
        <v>0</v>
      </c>
      <c r="AM81" s="29">
        <f t="shared" si="332"/>
        <v>0</v>
      </c>
      <c r="AN81" s="29">
        <f t="shared" si="333"/>
        <v>0</v>
      </c>
      <c r="AO81" s="29">
        <f t="shared" si="334"/>
        <v>0</v>
      </c>
      <c r="AP81" s="29">
        <f t="shared" si="335"/>
        <v>0</v>
      </c>
      <c r="AQ81" s="31">
        <f t="shared" si="336"/>
        <v>140</v>
      </c>
      <c r="AR81">
        <f t="shared" si="337"/>
        <v>90</v>
      </c>
      <c r="AS81">
        <f t="shared" si="338"/>
        <v>50</v>
      </c>
      <c r="AT81">
        <f t="shared" si="339"/>
        <v>0</v>
      </c>
      <c r="AU81">
        <f t="shared" si="340"/>
        <v>0</v>
      </c>
      <c r="AV81">
        <f t="shared" si="341"/>
        <v>0</v>
      </c>
      <c r="AW81">
        <f t="shared" si="342"/>
        <v>0</v>
      </c>
      <c r="AX81">
        <f t="shared" si="343"/>
        <v>0</v>
      </c>
      <c r="AY81">
        <f t="shared" si="344"/>
        <v>0</v>
      </c>
      <c r="AZ81">
        <f t="shared" si="345"/>
        <v>0</v>
      </c>
      <c r="BA81">
        <f t="shared" si="346"/>
        <v>0</v>
      </c>
    </row>
    <row r="82" spans="1:53" x14ac:dyDescent="0.25">
      <c r="A82" t="str">
        <f t="shared" si="14"/>
        <v>KerrMartin</v>
      </c>
      <c r="B82" t="s">
        <v>30</v>
      </c>
      <c r="C82" t="s">
        <v>49</v>
      </c>
      <c r="D82" t="s">
        <v>24</v>
      </c>
      <c r="E82" s="2">
        <v>18</v>
      </c>
      <c r="F82" s="2">
        <v>16</v>
      </c>
      <c r="G82" s="2">
        <v>15</v>
      </c>
      <c r="H82" s="2">
        <v>18</v>
      </c>
      <c r="I82" s="2">
        <v>18</v>
      </c>
      <c r="J82" s="2">
        <v>18</v>
      </c>
      <c r="K82" s="2" t="s">
        <v>183</v>
      </c>
      <c r="L82" s="2" t="s">
        <v>191</v>
      </c>
      <c r="M82" s="2">
        <v>14</v>
      </c>
      <c r="N82" s="2">
        <v>14</v>
      </c>
      <c r="O82" s="2" t="s">
        <v>183</v>
      </c>
      <c r="P82" s="2">
        <v>15</v>
      </c>
      <c r="Q82" s="2">
        <f>+AQ82</f>
        <v>132</v>
      </c>
      <c r="R82" s="2">
        <f>COUNT(E82:P82)</f>
        <v>9</v>
      </c>
      <c r="S82" s="2">
        <f>SUM(E82:P82)</f>
        <v>146</v>
      </c>
      <c r="T82" s="2">
        <f>COUNTIF(E82:P82,"W")</f>
        <v>2</v>
      </c>
      <c r="U82">
        <f t="shared" si="325"/>
        <v>9</v>
      </c>
      <c r="V82">
        <f t="shared" si="295"/>
        <v>0</v>
      </c>
      <c r="W82">
        <f t="shared" si="296"/>
        <v>0</v>
      </c>
      <c r="X82">
        <f t="shared" si="297"/>
        <v>0</v>
      </c>
      <c r="Y82">
        <f t="shared" si="298"/>
        <v>4</v>
      </c>
      <c r="Z82">
        <f t="shared" si="299"/>
        <v>1</v>
      </c>
      <c r="AA82">
        <f t="shared" si="300"/>
        <v>2</v>
      </c>
      <c r="AB82">
        <f t="shared" si="301"/>
        <v>2</v>
      </c>
      <c r="AC82">
        <f t="shared" si="302"/>
        <v>0</v>
      </c>
      <c r="AD82">
        <f t="shared" si="303"/>
        <v>0</v>
      </c>
      <c r="AE82">
        <f t="shared" si="304"/>
        <v>0</v>
      </c>
      <c r="AG82" s="1">
        <f t="shared" si="326"/>
        <v>0</v>
      </c>
      <c r="AH82" s="1">
        <f t="shared" si="327"/>
        <v>0</v>
      </c>
      <c r="AI82" s="1">
        <f t="shared" si="328"/>
        <v>0</v>
      </c>
      <c r="AJ82" s="1">
        <f t="shared" si="329"/>
        <v>4</v>
      </c>
      <c r="AK82" s="29">
        <f t="shared" si="330"/>
        <v>1</v>
      </c>
      <c r="AL82" s="29">
        <f t="shared" si="331"/>
        <v>2</v>
      </c>
      <c r="AM82" s="29">
        <f t="shared" si="332"/>
        <v>1</v>
      </c>
      <c r="AN82" s="29">
        <f t="shared" si="333"/>
        <v>0</v>
      </c>
      <c r="AO82" s="29">
        <f t="shared" si="334"/>
        <v>0</v>
      </c>
      <c r="AP82" s="29">
        <f t="shared" si="335"/>
        <v>0</v>
      </c>
      <c r="AQ82" s="31">
        <f t="shared" si="336"/>
        <v>132</v>
      </c>
      <c r="AR82">
        <f t="shared" si="337"/>
        <v>0</v>
      </c>
      <c r="AS82">
        <f t="shared" si="338"/>
        <v>0</v>
      </c>
      <c r="AT82">
        <f t="shared" si="339"/>
        <v>0</v>
      </c>
      <c r="AU82">
        <f t="shared" si="340"/>
        <v>72</v>
      </c>
      <c r="AV82">
        <f t="shared" si="341"/>
        <v>16</v>
      </c>
      <c r="AW82">
        <f t="shared" si="342"/>
        <v>30</v>
      </c>
      <c r="AX82">
        <f t="shared" si="343"/>
        <v>14</v>
      </c>
      <c r="AY82">
        <f t="shared" si="344"/>
        <v>0</v>
      </c>
      <c r="AZ82">
        <f t="shared" si="345"/>
        <v>0</v>
      </c>
      <c r="BA82">
        <f t="shared" si="346"/>
        <v>0</v>
      </c>
    </row>
    <row r="83" spans="1:53" x14ac:dyDescent="0.25">
      <c r="A83" t="str">
        <f t="shared" si="14"/>
        <v>SpragueAndy</v>
      </c>
      <c r="B83" t="s">
        <v>163</v>
      </c>
      <c r="C83" t="s">
        <v>256</v>
      </c>
      <c r="D83" t="s">
        <v>27</v>
      </c>
      <c r="E83" s="2" t="s">
        <v>191</v>
      </c>
      <c r="F83" s="2" t="s">
        <v>191</v>
      </c>
      <c r="G83" s="2" t="s">
        <v>183</v>
      </c>
      <c r="H83" s="2" t="s">
        <v>183</v>
      </c>
      <c r="I83" s="2" t="s">
        <v>191</v>
      </c>
      <c r="J83" s="2" t="s">
        <v>191</v>
      </c>
      <c r="K83" s="2" t="s">
        <v>191</v>
      </c>
      <c r="L83" s="2">
        <v>30</v>
      </c>
      <c r="M83" s="2">
        <v>25</v>
      </c>
      <c r="N83" s="2">
        <v>25</v>
      </c>
      <c r="O83" s="2" t="s">
        <v>191</v>
      </c>
      <c r="P83" s="2" t="s">
        <v>191</v>
      </c>
      <c r="Q83" s="2">
        <f>+AQ83</f>
        <v>80</v>
      </c>
      <c r="R83" s="2">
        <f>COUNT(E83:P83)</f>
        <v>3</v>
      </c>
      <c r="S83" s="2">
        <f>SUM(E83:P83)</f>
        <v>80</v>
      </c>
      <c r="T83" s="2">
        <f>COUNTIF(E83:P83,"W")</f>
        <v>2</v>
      </c>
      <c r="U83">
        <f t="shared" si="325"/>
        <v>3</v>
      </c>
      <c r="V83">
        <f t="shared" si="295"/>
        <v>1</v>
      </c>
      <c r="W83">
        <f t="shared" si="296"/>
        <v>2</v>
      </c>
      <c r="X83">
        <f t="shared" si="297"/>
        <v>0</v>
      </c>
      <c r="Y83">
        <f t="shared" si="298"/>
        <v>0</v>
      </c>
      <c r="Z83">
        <f t="shared" si="299"/>
        <v>0</v>
      </c>
      <c r="AA83">
        <f t="shared" si="300"/>
        <v>0</v>
      </c>
      <c r="AB83">
        <f t="shared" si="301"/>
        <v>0</v>
      </c>
      <c r="AC83">
        <f t="shared" si="302"/>
        <v>0</v>
      </c>
      <c r="AD83">
        <f t="shared" si="303"/>
        <v>0</v>
      </c>
      <c r="AE83">
        <f t="shared" si="304"/>
        <v>0</v>
      </c>
      <c r="AG83" s="1">
        <f t="shared" si="326"/>
        <v>1</v>
      </c>
      <c r="AH83" s="1">
        <f t="shared" si="327"/>
        <v>2</v>
      </c>
      <c r="AI83" s="1">
        <f t="shared" si="328"/>
        <v>0</v>
      </c>
      <c r="AJ83" s="1">
        <f t="shared" si="329"/>
        <v>0</v>
      </c>
      <c r="AK83" s="29">
        <f t="shared" si="330"/>
        <v>0</v>
      </c>
      <c r="AL83" s="29">
        <f t="shared" si="331"/>
        <v>0</v>
      </c>
      <c r="AM83" s="29">
        <f t="shared" si="332"/>
        <v>0</v>
      </c>
      <c r="AN83" s="29">
        <f t="shared" si="333"/>
        <v>0</v>
      </c>
      <c r="AO83" s="29">
        <f t="shared" si="334"/>
        <v>0</v>
      </c>
      <c r="AP83" s="29">
        <f t="shared" si="335"/>
        <v>0</v>
      </c>
      <c r="AQ83" s="31">
        <f t="shared" si="336"/>
        <v>80</v>
      </c>
      <c r="AR83">
        <f t="shared" si="337"/>
        <v>30</v>
      </c>
      <c r="AS83">
        <f t="shared" si="338"/>
        <v>50</v>
      </c>
      <c r="AT83">
        <f t="shared" si="339"/>
        <v>0</v>
      </c>
      <c r="AU83">
        <f t="shared" si="340"/>
        <v>0</v>
      </c>
      <c r="AV83">
        <f t="shared" si="341"/>
        <v>0</v>
      </c>
      <c r="AW83">
        <f t="shared" si="342"/>
        <v>0</v>
      </c>
      <c r="AX83">
        <f t="shared" si="343"/>
        <v>0</v>
      </c>
      <c r="AY83">
        <f t="shared" si="344"/>
        <v>0</v>
      </c>
      <c r="AZ83">
        <f t="shared" si="345"/>
        <v>0</v>
      </c>
      <c r="BA83">
        <f t="shared" si="346"/>
        <v>0</v>
      </c>
    </row>
    <row r="84" spans="1:53" x14ac:dyDescent="0.25">
      <c r="A84" t="str">
        <f t="shared" si="14"/>
        <v>McDowellPhil</v>
      </c>
      <c r="B84" t="s">
        <v>241</v>
      </c>
      <c r="C84" t="s">
        <v>46</v>
      </c>
      <c r="D84" t="s">
        <v>21</v>
      </c>
      <c r="E84" s="2" t="s">
        <v>191</v>
      </c>
      <c r="F84" s="2" t="s">
        <v>191</v>
      </c>
      <c r="G84" s="2" t="s">
        <v>191</v>
      </c>
      <c r="H84" s="2" t="s">
        <v>191</v>
      </c>
      <c r="I84" s="2">
        <v>16</v>
      </c>
      <c r="J84" s="2" t="s">
        <v>183</v>
      </c>
      <c r="K84" s="2" t="s">
        <v>191</v>
      </c>
      <c r="L84" s="2" t="s">
        <v>191</v>
      </c>
      <c r="M84" s="2" t="s">
        <v>191</v>
      </c>
      <c r="N84" s="2">
        <v>16</v>
      </c>
      <c r="O84" s="2" t="s">
        <v>191</v>
      </c>
      <c r="P84" s="2" t="s">
        <v>183</v>
      </c>
      <c r="Q84" s="2">
        <f>+AQ84</f>
        <v>32</v>
      </c>
      <c r="R84" s="2">
        <f>COUNT(E84:P84)</f>
        <v>2</v>
      </c>
      <c r="S84" s="2">
        <f>SUM(E84:P84)</f>
        <v>32</v>
      </c>
      <c r="T84" s="2">
        <f>COUNTIF(E84:P84,"W")</f>
        <v>2</v>
      </c>
      <c r="U84">
        <f t="shared" si="325"/>
        <v>2</v>
      </c>
      <c r="V84">
        <f t="shared" si="295"/>
        <v>0</v>
      </c>
      <c r="W84">
        <f t="shared" si="296"/>
        <v>0</v>
      </c>
      <c r="X84">
        <f t="shared" si="297"/>
        <v>0</v>
      </c>
      <c r="Y84">
        <f t="shared" si="298"/>
        <v>0</v>
      </c>
      <c r="Z84">
        <f t="shared" si="299"/>
        <v>2</v>
      </c>
      <c r="AA84">
        <f t="shared" si="300"/>
        <v>0</v>
      </c>
      <c r="AB84">
        <f t="shared" si="301"/>
        <v>0</v>
      </c>
      <c r="AC84">
        <f t="shared" si="302"/>
        <v>0</v>
      </c>
      <c r="AD84">
        <f t="shared" si="303"/>
        <v>0</v>
      </c>
      <c r="AE84">
        <f t="shared" si="304"/>
        <v>0</v>
      </c>
      <c r="AG84" s="1">
        <f t="shared" si="326"/>
        <v>0</v>
      </c>
      <c r="AH84" s="1">
        <f t="shared" si="327"/>
        <v>0</v>
      </c>
      <c r="AI84" s="1">
        <f t="shared" si="328"/>
        <v>0</v>
      </c>
      <c r="AJ84" s="1">
        <f t="shared" si="329"/>
        <v>0</v>
      </c>
      <c r="AK84" s="29">
        <f t="shared" si="330"/>
        <v>2</v>
      </c>
      <c r="AL84" s="29">
        <f t="shared" si="331"/>
        <v>0</v>
      </c>
      <c r="AM84" s="29">
        <f t="shared" si="332"/>
        <v>0</v>
      </c>
      <c r="AN84" s="29">
        <f t="shared" si="333"/>
        <v>0</v>
      </c>
      <c r="AO84" s="29">
        <f t="shared" si="334"/>
        <v>0</v>
      </c>
      <c r="AP84" s="29">
        <f t="shared" si="335"/>
        <v>0</v>
      </c>
      <c r="AQ84" s="31">
        <f t="shared" si="336"/>
        <v>32</v>
      </c>
      <c r="AR84">
        <f t="shared" si="337"/>
        <v>0</v>
      </c>
      <c r="AS84">
        <f t="shared" si="338"/>
        <v>0</v>
      </c>
      <c r="AT84">
        <f t="shared" si="339"/>
        <v>0</v>
      </c>
      <c r="AU84">
        <f t="shared" si="340"/>
        <v>0</v>
      </c>
      <c r="AV84">
        <f t="shared" si="341"/>
        <v>32</v>
      </c>
      <c r="AW84">
        <f t="shared" si="342"/>
        <v>0</v>
      </c>
      <c r="AX84">
        <f t="shared" si="343"/>
        <v>0</v>
      </c>
      <c r="AY84">
        <f t="shared" si="344"/>
        <v>0</v>
      </c>
      <c r="AZ84">
        <f t="shared" si="345"/>
        <v>0</v>
      </c>
      <c r="BA84">
        <f t="shared" si="346"/>
        <v>0</v>
      </c>
    </row>
    <row r="85" spans="1:53" x14ac:dyDescent="0.25">
      <c r="A85" t="str">
        <f t="shared" si="14"/>
        <v>JuifTravis</v>
      </c>
      <c r="B85" t="s">
        <v>43</v>
      </c>
      <c r="C85" t="s">
        <v>44</v>
      </c>
      <c r="D85" t="s">
        <v>27</v>
      </c>
      <c r="E85" s="2">
        <v>16</v>
      </c>
      <c r="F85" s="2">
        <v>15</v>
      </c>
      <c r="G85" s="2" t="s">
        <v>183</v>
      </c>
      <c r="H85" s="2" t="s">
        <v>183</v>
      </c>
      <c r="I85" s="2" t="s">
        <v>191</v>
      </c>
      <c r="J85" s="2" t="s">
        <v>54</v>
      </c>
      <c r="K85" s="2" t="s">
        <v>191</v>
      </c>
      <c r="L85" s="2" t="s">
        <v>191</v>
      </c>
      <c r="M85" s="2" t="s">
        <v>191</v>
      </c>
      <c r="N85" s="2" t="s">
        <v>191</v>
      </c>
      <c r="O85" s="2" t="s">
        <v>191</v>
      </c>
      <c r="P85" s="2" t="s">
        <v>217</v>
      </c>
      <c r="Q85" s="2">
        <f>+AQ85</f>
        <v>31</v>
      </c>
      <c r="R85" s="2">
        <f>COUNT(E85:P85)</f>
        <v>2</v>
      </c>
      <c r="S85" s="2">
        <f>SUM(E85:P85)</f>
        <v>31</v>
      </c>
      <c r="T85" s="2">
        <f>COUNTIF(E85:P85,"W")</f>
        <v>2</v>
      </c>
      <c r="U85">
        <f t="shared" si="325"/>
        <v>2</v>
      </c>
      <c r="V85">
        <f t="shared" si="295"/>
        <v>0</v>
      </c>
      <c r="W85">
        <f t="shared" si="296"/>
        <v>0</v>
      </c>
      <c r="X85">
        <f t="shared" si="297"/>
        <v>0</v>
      </c>
      <c r="Y85">
        <f t="shared" si="298"/>
        <v>0</v>
      </c>
      <c r="Z85">
        <f t="shared" si="299"/>
        <v>1</v>
      </c>
      <c r="AA85">
        <f t="shared" si="300"/>
        <v>1</v>
      </c>
      <c r="AB85">
        <f t="shared" si="301"/>
        <v>0</v>
      </c>
      <c r="AC85">
        <f t="shared" si="302"/>
        <v>0</v>
      </c>
      <c r="AD85">
        <f t="shared" si="303"/>
        <v>0</v>
      </c>
      <c r="AE85">
        <f t="shared" si="304"/>
        <v>0</v>
      </c>
      <c r="AG85" s="1">
        <f t="shared" si="326"/>
        <v>0</v>
      </c>
      <c r="AH85" s="1">
        <f t="shared" si="327"/>
        <v>0</v>
      </c>
      <c r="AI85" s="1">
        <f t="shared" si="328"/>
        <v>0</v>
      </c>
      <c r="AJ85" s="1">
        <f t="shared" si="329"/>
        <v>0</v>
      </c>
      <c r="AK85" s="29">
        <f t="shared" si="330"/>
        <v>1</v>
      </c>
      <c r="AL85" s="29">
        <f t="shared" si="331"/>
        <v>1</v>
      </c>
      <c r="AM85" s="29">
        <f t="shared" si="332"/>
        <v>0</v>
      </c>
      <c r="AN85" s="29">
        <f t="shared" si="333"/>
        <v>0</v>
      </c>
      <c r="AO85" s="29">
        <f t="shared" si="334"/>
        <v>0</v>
      </c>
      <c r="AP85" s="29">
        <f t="shared" si="335"/>
        <v>0</v>
      </c>
      <c r="AQ85" s="31">
        <f t="shared" si="336"/>
        <v>31</v>
      </c>
      <c r="AR85">
        <f t="shared" si="337"/>
        <v>0</v>
      </c>
      <c r="AS85">
        <f t="shared" si="338"/>
        <v>0</v>
      </c>
      <c r="AT85">
        <f t="shared" si="339"/>
        <v>0</v>
      </c>
      <c r="AU85">
        <f t="shared" si="340"/>
        <v>0</v>
      </c>
      <c r="AV85">
        <f t="shared" si="341"/>
        <v>16</v>
      </c>
      <c r="AW85">
        <f t="shared" si="342"/>
        <v>15</v>
      </c>
      <c r="AX85">
        <f t="shared" si="343"/>
        <v>0</v>
      </c>
      <c r="AY85">
        <f t="shared" si="344"/>
        <v>0</v>
      </c>
      <c r="AZ85">
        <f t="shared" si="345"/>
        <v>0</v>
      </c>
      <c r="BA85">
        <f t="shared" si="346"/>
        <v>0</v>
      </c>
    </row>
    <row r="86" spans="1:53" x14ac:dyDescent="0.25">
      <c r="A86" t="str">
        <f t="shared" si="14"/>
        <v>GawneJames</v>
      </c>
      <c r="B86" t="s">
        <v>221</v>
      </c>
      <c r="C86" t="s">
        <v>161</v>
      </c>
      <c r="D86" t="s">
        <v>26</v>
      </c>
      <c r="E86" s="2" t="s">
        <v>191</v>
      </c>
      <c r="F86" s="2">
        <v>25</v>
      </c>
      <c r="G86" s="2" t="s">
        <v>191</v>
      </c>
      <c r="H86" s="2" t="s">
        <v>191</v>
      </c>
      <c r="I86" s="2" t="s">
        <v>183</v>
      </c>
      <c r="J86" s="2" t="s">
        <v>191</v>
      </c>
      <c r="K86" s="2" t="s">
        <v>191</v>
      </c>
      <c r="L86" s="2" t="s">
        <v>191</v>
      </c>
      <c r="M86" s="2" t="s">
        <v>183</v>
      </c>
      <c r="N86" s="2" t="s">
        <v>191</v>
      </c>
      <c r="O86" s="2" t="s">
        <v>191</v>
      </c>
      <c r="P86" s="2" t="s">
        <v>276</v>
      </c>
      <c r="Q86" s="2">
        <f>+AQ86</f>
        <v>25</v>
      </c>
      <c r="R86" s="2">
        <f>COUNT(E86:P86)</f>
        <v>1</v>
      </c>
      <c r="S86" s="2">
        <f>SUM(E86:P86)</f>
        <v>25</v>
      </c>
      <c r="T86" s="2">
        <f>COUNTIF(E86:P86,"W")</f>
        <v>2</v>
      </c>
      <c r="U86">
        <f t="shared" si="325"/>
        <v>1</v>
      </c>
      <c r="V86">
        <f t="shared" si="295"/>
        <v>0</v>
      </c>
      <c r="W86">
        <f t="shared" si="296"/>
        <v>1</v>
      </c>
      <c r="X86">
        <f t="shared" si="297"/>
        <v>0</v>
      </c>
      <c r="Y86">
        <f t="shared" si="298"/>
        <v>0</v>
      </c>
      <c r="Z86">
        <f t="shared" si="299"/>
        <v>0</v>
      </c>
      <c r="AA86">
        <f t="shared" si="300"/>
        <v>0</v>
      </c>
      <c r="AB86">
        <f t="shared" si="301"/>
        <v>0</v>
      </c>
      <c r="AC86">
        <f t="shared" si="302"/>
        <v>0</v>
      </c>
      <c r="AD86">
        <f t="shared" si="303"/>
        <v>0</v>
      </c>
      <c r="AE86">
        <f t="shared" si="304"/>
        <v>0</v>
      </c>
      <c r="AG86" s="1">
        <f t="shared" si="326"/>
        <v>0</v>
      </c>
      <c r="AH86" s="1">
        <f t="shared" si="327"/>
        <v>1</v>
      </c>
      <c r="AI86" s="1">
        <f t="shared" si="328"/>
        <v>0</v>
      </c>
      <c r="AJ86" s="1">
        <f t="shared" si="329"/>
        <v>0</v>
      </c>
      <c r="AK86" s="29">
        <f t="shared" si="330"/>
        <v>0</v>
      </c>
      <c r="AL86" s="29">
        <f t="shared" si="331"/>
        <v>0</v>
      </c>
      <c r="AM86" s="29">
        <f t="shared" si="332"/>
        <v>0</v>
      </c>
      <c r="AN86" s="29">
        <f t="shared" si="333"/>
        <v>0</v>
      </c>
      <c r="AO86" s="29">
        <f t="shared" si="334"/>
        <v>0</v>
      </c>
      <c r="AP86" s="29">
        <f t="shared" si="335"/>
        <v>0</v>
      </c>
      <c r="AQ86" s="31">
        <f t="shared" si="336"/>
        <v>25</v>
      </c>
      <c r="AR86">
        <f t="shared" si="337"/>
        <v>0</v>
      </c>
      <c r="AS86">
        <f t="shared" si="338"/>
        <v>25</v>
      </c>
      <c r="AT86">
        <f t="shared" si="339"/>
        <v>0</v>
      </c>
      <c r="AU86">
        <f t="shared" si="340"/>
        <v>0</v>
      </c>
      <c r="AV86">
        <f t="shared" si="341"/>
        <v>0</v>
      </c>
      <c r="AW86">
        <f t="shared" si="342"/>
        <v>0</v>
      </c>
      <c r="AX86">
        <f t="shared" si="343"/>
        <v>0</v>
      </c>
      <c r="AY86">
        <f t="shared" si="344"/>
        <v>0</v>
      </c>
      <c r="AZ86">
        <f t="shared" si="345"/>
        <v>0</v>
      </c>
      <c r="BA86">
        <f t="shared" si="346"/>
        <v>0</v>
      </c>
    </row>
    <row r="87" spans="1:53" x14ac:dyDescent="0.25">
      <c r="A87" t="str">
        <f t="shared" si="14"/>
        <v>MastConnor</v>
      </c>
      <c r="B87" t="s">
        <v>32</v>
      </c>
      <c r="C87" t="s">
        <v>33</v>
      </c>
      <c r="D87" t="s">
        <v>27</v>
      </c>
      <c r="E87" s="2" t="s">
        <v>213</v>
      </c>
      <c r="F87" s="2" t="s">
        <v>213</v>
      </c>
      <c r="G87" s="2" t="s">
        <v>183</v>
      </c>
      <c r="H87" s="2" t="s">
        <v>183</v>
      </c>
      <c r="I87" s="2" t="s">
        <v>213</v>
      </c>
      <c r="J87" s="2" t="s">
        <v>213</v>
      </c>
      <c r="K87" s="2" t="s">
        <v>213</v>
      </c>
      <c r="L87" s="2" t="s">
        <v>213</v>
      </c>
      <c r="M87" s="2" t="s">
        <v>213</v>
      </c>
      <c r="N87" s="2" t="s">
        <v>213</v>
      </c>
      <c r="O87" s="2" t="s">
        <v>213</v>
      </c>
      <c r="P87" s="2">
        <v>21</v>
      </c>
      <c r="Q87" s="2">
        <f>+AQ87</f>
        <v>21</v>
      </c>
      <c r="R87" s="2">
        <f>COUNT(E87:P87)</f>
        <v>1</v>
      </c>
      <c r="S87" s="2">
        <f>SUM(E87:P87)</f>
        <v>21</v>
      </c>
      <c r="T87" s="2">
        <f>COUNTIF(E87:P87,"W")</f>
        <v>2</v>
      </c>
      <c r="U87">
        <f t="shared" si="325"/>
        <v>1</v>
      </c>
      <c r="V87">
        <f t="shared" si="295"/>
        <v>0</v>
      </c>
      <c r="W87">
        <f t="shared" si="296"/>
        <v>0</v>
      </c>
      <c r="X87">
        <f t="shared" si="297"/>
        <v>1</v>
      </c>
      <c r="Y87">
        <f t="shared" si="298"/>
        <v>0</v>
      </c>
      <c r="Z87">
        <f t="shared" si="299"/>
        <v>0</v>
      </c>
      <c r="AA87">
        <f t="shared" si="300"/>
        <v>0</v>
      </c>
      <c r="AB87">
        <f t="shared" si="301"/>
        <v>0</v>
      </c>
      <c r="AC87">
        <f t="shared" si="302"/>
        <v>0</v>
      </c>
      <c r="AD87">
        <f t="shared" si="303"/>
        <v>0</v>
      </c>
      <c r="AE87">
        <f t="shared" si="304"/>
        <v>0</v>
      </c>
      <c r="AG87" s="1">
        <f t="shared" si="326"/>
        <v>0</v>
      </c>
      <c r="AH87" s="1">
        <f t="shared" si="327"/>
        <v>0</v>
      </c>
      <c r="AI87" s="1">
        <f t="shared" si="328"/>
        <v>1</v>
      </c>
      <c r="AJ87" s="1">
        <f t="shared" si="329"/>
        <v>0</v>
      </c>
      <c r="AK87" s="29">
        <f t="shared" si="330"/>
        <v>0</v>
      </c>
      <c r="AL87" s="29">
        <f t="shared" si="331"/>
        <v>0</v>
      </c>
      <c r="AM87" s="29">
        <f t="shared" si="332"/>
        <v>0</v>
      </c>
      <c r="AN87" s="29">
        <f t="shared" si="333"/>
        <v>0</v>
      </c>
      <c r="AO87" s="29">
        <f t="shared" si="334"/>
        <v>0</v>
      </c>
      <c r="AP87" s="29">
        <f t="shared" si="335"/>
        <v>0</v>
      </c>
      <c r="AQ87" s="31">
        <f t="shared" si="336"/>
        <v>21</v>
      </c>
      <c r="AR87">
        <f t="shared" si="337"/>
        <v>0</v>
      </c>
      <c r="AS87">
        <f t="shared" si="338"/>
        <v>0</v>
      </c>
      <c r="AT87">
        <f t="shared" si="339"/>
        <v>21</v>
      </c>
      <c r="AU87">
        <f t="shared" si="340"/>
        <v>0</v>
      </c>
      <c r="AV87">
        <f t="shared" si="341"/>
        <v>0</v>
      </c>
      <c r="AW87">
        <f t="shared" si="342"/>
        <v>0</v>
      </c>
      <c r="AX87">
        <f t="shared" si="343"/>
        <v>0</v>
      </c>
      <c r="AY87">
        <f t="shared" si="344"/>
        <v>0</v>
      </c>
      <c r="AZ87">
        <f t="shared" si="345"/>
        <v>0</v>
      </c>
      <c r="BA87">
        <f t="shared" si="346"/>
        <v>0</v>
      </c>
    </row>
    <row r="88" spans="1:53" x14ac:dyDescent="0.25">
      <c r="A88" t="str">
        <f t="shared" si="14"/>
        <v>CanellasJohn</v>
      </c>
      <c r="B88" t="s">
        <v>103</v>
      </c>
      <c r="C88" t="s">
        <v>263</v>
      </c>
      <c r="D88" t="s">
        <v>57</v>
      </c>
      <c r="E88" s="2" t="s">
        <v>191</v>
      </c>
      <c r="F88" s="2" t="s">
        <v>183</v>
      </c>
      <c r="G88" s="2" t="s">
        <v>191</v>
      </c>
      <c r="H88" s="2" t="s">
        <v>191</v>
      </c>
      <c r="I88" s="2" t="s">
        <v>191</v>
      </c>
      <c r="J88" s="2">
        <v>30</v>
      </c>
      <c r="K88" s="2" t="s">
        <v>191</v>
      </c>
      <c r="L88" s="2" t="s">
        <v>191</v>
      </c>
      <c r="M88" s="2">
        <v>30</v>
      </c>
      <c r="N88" s="2">
        <v>30</v>
      </c>
      <c r="O88" s="2" t="s">
        <v>191</v>
      </c>
      <c r="P88" s="2" t="s">
        <v>191</v>
      </c>
      <c r="Q88" s="2">
        <f>+AQ88</f>
        <v>90</v>
      </c>
      <c r="R88" s="2">
        <f>COUNT(E88:P88)</f>
        <v>3</v>
      </c>
      <c r="S88" s="2">
        <f>SUM(E88:P88)</f>
        <v>90</v>
      </c>
      <c r="T88" s="2">
        <f>COUNTIF(E88:P88,"W")</f>
        <v>1</v>
      </c>
      <c r="U88">
        <f t="shared" si="325"/>
        <v>3</v>
      </c>
      <c r="V88">
        <f t="shared" si="295"/>
        <v>3</v>
      </c>
      <c r="W88">
        <f t="shared" si="296"/>
        <v>0</v>
      </c>
      <c r="X88">
        <f t="shared" si="297"/>
        <v>0</v>
      </c>
      <c r="Y88">
        <f t="shared" si="298"/>
        <v>0</v>
      </c>
      <c r="Z88">
        <f t="shared" si="299"/>
        <v>0</v>
      </c>
      <c r="AA88">
        <f t="shared" si="300"/>
        <v>0</v>
      </c>
      <c r="AB88">
        <f t="shared" si="301"/>
        <v>0</v>
      </c>
      <c r="AC88">
        <f t="shared" si="302"/>
        <v>0</v>
      </c>
      <c r="AD88">
        <f t="shared" si="303"/>
        <v>0</v>
      </c>
      <c r="AE88">
        <f t="shared" si="304"/>
        <v>0</v>
      </c>
      <c r="AG88" s="1">
        <f t="shared" si="326"/>
        <v>3</v>
      </c>
      <c r="AH88" s="1">
        <f t="shared" si="327"/>
        <v>0</v>
      </c>
      <c r="AI88" s="1">
        <f t="shared" si="328"/>
        <v>0</v>
      </c>
      <c r="AJ88" s="1">
        <f t="shared" si="329"/>
        <v>0</v>
      </c>
      <c r="AK88" s="29">
        <f t="shared" si="330"/>
        <v>0</v>
      </c>
      <c r="AL88" s="29">
        <f t="shared" si="331"/>
        <v>0</v>
      </c>
      <c r="AM88" s="29">
        <f t="shared" si="332"/>
        <v>0</v>
      </c>
      <c r="AN88" s="29">
        <f t="shared" si="333"/>
        <v>0</v>
      </c>
      <c r="AO88" s="29">
        <f t="shared" si="334"/>
        <v>0</v>
      </c>
      <c r="AP88" s="29">
        <f t="shared" si="335"/>
        <v>0</v>
      </c>
      <c r="AQ88" s="31">
        <f t="shared" si="336"/>
        <v>90</v>
      </c>
      <c r="AR88">
        <f t="shared" si="337"/>
        <v>90</v>
      </c>
      <c r="AS88">
        <f t="shared" si="338"/>
        <v>0</v>
      </c>
      <c r="AT88">
        <f t="shared" si="339"/>
        <v>0</v>
      </c>
      <c r="AU88">
        <f t="shared" si="340"/>
        <v>0</v>
      </c>
      <c r="AV88">
        <f t="shared" si="341"/>
        <v>0</v>
      </c>
      <c r="AW88">
        <f t="shared" si="342"/>
        <v>0</v>
      </c>
      <c r="AX88">
        <f t="shared" si="343"/>
        <v>0</v>
      </c>
      <c r="AY88">
        <f t="shared" si="344"/>
        <v>0</v>
      </c>
      <c r="AZ88">
        <f t="shared" si="345"/>
        <v>0</v>
      </c>
      <c r="BA88">
        <f t="shared" si="346"/>
        <v>0</v>
      </c>
    </row>
    <row r="89" spans="1:53" x14ac:dyDescent="0.25">
      <c r="B89" t="s">
        <v>103</v>
      </c>
      <c r="C89" t="s">
        <v>61</v>
      </c>
      <c r="D89" t="s">
        <v>57</v>
      </c>
      <c r="E89" s="2">
        <v>25</v>
      </c>
      <c r="F89" s="2" t="s">
        <v>183</v>
      </c>
      <c r="G89" s="2">
        <v>21</v>
      </c>
      <c r="H89" s="2" t="s">
        <v>191</v>
      </c>
      <c r="I89" s="2" t="s">
        <v>191</v>
      </c>
      <c r="J89" s="2" t="s">
        <v>191</v>
      </c>
      <c r="K89" s="2" t="s">
        <v>191</v>
      </c>
      <c r="L89" s="2" t="s">
        <v>191</v>
      </c>
      <c r="M89" s="2">
        <v>18</v>
      </c>
      <c r="N89" s="2" t="s">
        <v>191</v>
      </c>
      <c r="O89" s="2" t="s">
        <v>191</v>
      </c>
      <c r="P89" s="2" t="s">
        <v>191</v>
      </c>
      <c r="Q89" s="2">
        <f>+AQ89</f>
        <v>64</v>
      </c>
      <c r="R89" s="2">
        <f>COUNT(E89:P89)</f>
        <v>3</v>
      </c>
      <c r="S89" s="2">
        <f>SUM(E89:P89)</f>
        <v>64</v>
      </c>
      <c r="T89" s="2">
        <f>COUNTIF(E89:P89,"W")</f>
        <v>1</v>
      </c>
      <c r="U89">
        <f t="shared" ref="U89" si="347">SUM(V89:AE89)</f>
        <v>3</v>
      </c>
      <c r="V89">
        <f t="shared" si="295"/>
        <v>0</v>
      </c>
      <c r="W89">
        <f t="shared" si="296"/>
        <v>1</v>
      </c>
      <c r="X89">
        <f t="shared" si="297"/>
        <v>1</v>
      </c>
      <c r="Y89">
        <f t="shared" si="298"/>
        <v>1</v>
      </c>
      <c r="Z89">
        <f t="shared" si="299"/>
        <v>0</v>
      </c>
      <c r="AA89">
        <f t="shared" si="300"/>
        <v>0</v>
      </c>
      <c r="AB89">
        <f t="shared" si="301"/>
        <v>0</v>
      </c>
      <c r="AC89">
        <f t="shared" si="302"/>
        <v>0</v>
      </c>
      <c r="AD89">
        <f t="shared" si="303"/>
        <v>0</v>
      </c>
      <c r="AE89">
        <f t="shared" si="304"/>
        <v>0</v>
      </c>
      <c r="AG89" s="1">
        <f t="shared" ref="AG89" si="348">IF(V89&lt;9,+V89,8)</f>
        <v>0</v>
      </c>
      <c r="AH89" s="1">
        <f t="shared" ref="AH89" si="349">IF((V89+W89)&lt;9,(+W89),8-AG89)</f>
        <v>1</v>
      </c>
      <c r="AI89" s="1">
        <f t="shared" ref="AI89" si="350">IF((+V89+W89+X89)&lt;9,+X89,8-(AG89+AH89))</f>
        <v>1</v>
      </c>
      <c r="AJ89" s="1">
        <f t="shared" ref="AJ89" si="351">IF((V89+W89+X89+Y89)&lt;9,Y89,8-(AG89+AH89+AI89))</f>
        <v>1</v>
      </c>
      <c r="AK89" s="29">
        <f t="shared" ref="AK89" si="352">IF((V89+W89+X89+Y89+Z89)&lt;9,Z89,8-(AG89+AH89+AI89+AJ89))</f>
        <v>0</v>
      </c>
      <c r="AL89" s="29">
        <f t="shared" ref="AL89" si="353">IF((V89+W89+X89+Y89+Z89+AA89)&lt;9,AA89,8-(AG89+AH89+AI89+AJ89+AK89))</f>
        <v>0</v>
      </c>
      <c r="AM89" s="29">
        <f t="shared" ref="AM89" si="354">IF((V89+W89+X89+Y89+Z89+AA89+AB89)&lt;9,AB89,8-(AG89+AH89+AI89+AJ89+AK89+AL89))</f>
        <v>0</v>
      </c>
      <c r="AN89" s="29">
        <f t="shared" ref="AN89" si="355">IF((V89+W89+X89+Y89+Z89+AA89+AB89+AC89)&lt;9,AC89,8-(AG89+AH89+AI89+AJ89+AK89+AL89+AM89))</f>
        <v>0</v>
      </c>
      <c r="AO89" s="29">
        <f t="shared" ref="AO89" si="356">IF((V89+W89+X89+Y89+Z89+AA89+AB89+AC89+AD89)&lt;9,AD89,8-(AG89+AH89+AI89+AJ89+AK89+AL89+AM89+AN89))</f>
        <v>0</v>
      </c>
      <c r="AP89" s="29">
        <f t="shared" ref="AP89" si="357">IF((V89+W89+X89+Y89+Z89+AA89+AB89+AC89+AD89+AE89)&lt;9,AE89,8-(AG89+AH89+AI89+AJ89+AK89+AL89+AM89+AN89+AO89))</f>
        <v>0</v>
      </c>
      <c r="AQ89" s="31">
        <f t="shared" ref="AQ89" si="358">SUM(AR89:BA89)</f>
        <v>64</v>
      </c>
      <c r="AR89">
        <f t="shared" ref="AR89" si="359">+AG89*AR$63</f>
        <v>0</v>
      </c>
      <c r="AS89">
        <f t="shared" ref="AS89" si="360">+AH89*AS$63</f>
        <v>25</v>
      </c>
      <c r="AT89">
        <f t="shared" ref="AT89" si="361">+AI89*AT$63</f>
        <v>21</v>
      </c>
      <c r="AU89">
        <f t="shared" ref="AU89" si="362">+AJ89*AU$63</f>
        <v>18</v>
      </c>
      <c r="AV89">
        <f t="shared" ref="AV89" si="363">+AK89*AV$63</f>
        <v>0</v>
      </c>
      <c r="AW89">
        <f t="shared" ref="AW89" si="364">+AL89*AW$63</f>
        <v>0</v>
      </c>
      <c r="AX89">
        <f t="shared" ref="AX89" si="365">+AM89*AX$63</f>
        <v>0</v>
      </c>
      <c r="AY89">
        <f t="shared" ref="AY89" si="366">+AN89*AY$63</f>
        <v>0</v>
      </c>
      <c r="AZ89">
        <f t="shared" ref="AZ89" si="367">+AO89*AZ$63</f>
        <v>0</v>
      </c>
      <c r="BA89">
        <f t="shared" ref="BA89" si="368">+AP89*BA$63</f>
        <v>0</v>
      </c>
    </row>
    <row r="90" spans="1:53" x14ac:dyDescent="0.25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53" ht="21" customHeight="1" x14ac:dyDescent="0.35">
      <c r="A91" t="str">
        <f t="shared" si="14"/>
        <v>EXPERT</v>
      </c>
      <c r="B91" s="42" t="s">
        <v>18</v>
      </c>
      <c r="C91" s="43"/>
      <c r="D91" s="43"/>
      <c r="E91" s="2" t="str">
        <f>+$E$3</f>
        <v>MM</v>
      </c>
      <c r="F91" s="2" t="str">
        <f>+$F$3</f>
        <v>BF</v>
      </c>
      <c r="G91" s="2" t="str">
        <f>+$G$3</f>
        <v>MI</v>
      </c>
      <c r="H91" s="2" t="str">
        <f>+$H$3</f>
        <v>MI</v>
      </c>
      <c r="I91" s="2" t="str">
        <f>+$I$3</f>
        <v>GL</v>
      </c>
      <c r="J91" s="2" t="str">
        <f t="shared" ref="J91:P91" si="369">+J$3</f>
        <v>ME</v>
      </c>
      <c r="K91" s="2" t="str">
        <f t="shared" si="369"/>
        <v>ES</v>
      </c>
      <c r="L91" s="2" t="str">
        <f t="shared" si="369"/>
        <v>BF</v>
      </c>
      <c r="M91" s="2" t="str">
        <f t="shared" si="369"/>
        <v>GL</v>
      </c>
      <c r="N91" s="2" t="str">
        <f t="shared" si="369"/>
        <v>MM</v>
      </c>
      <c r="O91" s="2" t="str">
        <f t="shared" si="369"/>
        <v>ES</v>
      </c>
      <c r="P91" s="2" t="str">
        <f t="shared" si="369"/>
        <v>ME</v>
      </c>
      <c r="Q91" s="48" t="s">
        <v>7</v>
      </c>
      <c r="R91" s="45" t="s">
        <v>8</v>
      </c>
      <c r="S91" s="48" t="s">
        <v>9</v>
      </c>
      <c r="T91" s="54" t="s">
        <v>150</v>
      </c>
    </row>
    <row r="92" spans="1:53" x14ac:dyDescent="0.25">
      <c r="A92" t="str">
        <f t="shared" si="14"/>
        <v>Last NameFirst Name</v>
      </c>
      <c r="B92" s="3" t="s">
        <v>10</v>
      </c>
      <c r="C92" s="3" t="s">
        <v>11</v>
      </c>
      <c r="D92" s="4" t="s">
        <v>12</v>
      </c>
      <c r="E92" s="21">
        <f>+E$4</f>
        <v>44682</v>
      </c>
      <c r="F92" s="21">
        <f t="shared" ref="F92:P92" si="370">+F$4</f>
        <v>44696</v>
      </c>
      <c r="G92" s="21">
        <f t="shared" si="370"/>
        <v>44702</v>
      </c>
      <c r="H92" s="21">
        <f t="shared" si="370"/>
        <v>44703</v>
      </c>
      <c r="I92" s="21">
        <f t="shared" si="370"/>
        <v>44717</v>
      </c>
      <c r="J92" s="21">
        <f t="shared" si="370"/>
        <v>44738</v>
      </c>
      <c r="K92" s="21">
        <f t="shared" si="370"/>
        <v>44780</v>
      </c>
      <c r="L92" s="21">
        <f t="shared" si="370"/>
        <v>44801</v>
      </c>
      <c r="M92" s="21">
        <f t="shared" si="370"/>
        <v>44815</v>
      </c>
      <c r="N92" s="21">
        <f t="shared" si="370"/>
        <v>44822</v>
      </c>
      <c r="O92" s="21">
        <f t="shared" si="370"/>
        <v>44829</v>
      </c>
      <c r="P92" s="21">
        <f t="shared" si="370"/>
        <v>44843</v>
      </c>
      <c r="Q92" s="49"/>
      <c r="R92" s="46"/>
      <c r="S92" s="49"/>
      <c r="T92" s="55"/>
      <c r="U92" s="2" t="s">
        <v>9</v>
      </c>
      <c r="V92" s="2">
        <v>30</v>
      </c>
      <c r="W92" s="2">
        <v>25</v>
      </c>
      <c r="X92" s="2">
        <v>21</v>
      </c>
      <c r="Y92" s="2">
        <v>18</v>
      </c>
      <c r="Z92" s="2">
        <v>16</v>
      </c>
      <c r="AA92" s="2">
        <v>15</v>
      </c>
      <c r="AB92" s="2">
        <v>14</v>
      </c>
      <c r="AC92" s="2">
        <v>13</v>
      </c>
      <c r="AD92" s="2">
        <v>12</v>
      </c>
      <c r="AE92" s="2">
        <v>11</v>
      </c>
      <c r="AF92" s="30"/>
      <c r="AG92" s="2">
        <v>30</v>
      </c>
      <c r="AH92" s="2">
        <v>25</v>
      </c>
      <c r="AI92" s="2">
        <v>21</v>
      </c>
      <c r="AJ92" s="2">
        <v>18</v>
      </c>
      <c r="AK92" s="2">
        <v>16</v>
      </c>
      <c r="AL92" s="2">
        <v>15</v>
      </c>
      <c r="AM92" s="2">
        <v>14</v>
      </c>
      <c r="AN92" s="2">
        <v>13</v>
      </c>
      <c r="AO92" s="2">
        <v>12</v>
      </c>
      <c r="AP92" s="2">
        <v>11</v>
      </c>
      <c r="AQ92" s="32"/>
      <c r="AR92" s="2">
        <v>30</v>
      </c>
      <c r="AS92" s="2">
        <v>25</v>
      </c>
      <c r="AT92" s="2">
        <v>21</v>
      </c>
      <c r="AU92" s="2">
        <v>18</v>
      </c>
      <c r="AV92" s="2">
        <v>16</v>
      </c>
      <c r="AW92" s="2">
        <v>15</v>
      </c>
      <c r="AX92" s="2">
        <v>14</v>
      </c>
      <c r="AY92" s="2">
        <v>13</v>
      </c>
      <c r="AZ92" s="2">
        <v>12</v>
      </c>
      <c r="BA92" s="2">
        <v>11</v>
      </c>
    </row>
    <row r="93" spans="1:53" x14ac:dyDescent="0.25">
      <c r="A93" t="str">
        <f t="shared" si="14"/>
        <v>FischmeisterJim</v>
      </c>
      <c r="B93" t="s">
        <v>51</v>
      </c>
      <c r="C93" t="s">
        <v>52</v>
      </c>
      <c r="D93" t="s">
        <v>27</v>
      </c>
      <c r="E93" s="2">
        <v>30</v>
      </c>
      <c r="F93" s="2">
        <v>30</v>
      </c>
      <c r="G93" s="2" t="s">
        <v>183</v>
      </c>
      <c r="H93" s="2" t="s">
        <v>183</v>
      </c>
      <c r="I93" s="2">
        <v>25</v>
      </c>
      <c r="J93" s="2">
        <v>25</v>
      </c>
      <c r="K93" s="2">
        <v>30</v>
      </c>
      <c r="L93" s="2">
        <v>30</v>
      </c>
      <c r="M93" s="2">
        <v>25</v>
      </c>
      <c r="N93" s="2">
        <v>30</v>
      </c>
      <c r="O93" s="2">
        <v>30</v>
      </c>
      <c r="P93" s="2" t="s">
        <v>191</v>
      </c>
      <c r="Q93" s="2">
        <f>+AQ93</f>
        <v>230</v>
      </c>
      <c r="R93" s="2">
        <f>COUNT(E93:P93)</f>
        <v>9</v>
      </c>
      <c r="S93" s="2">
        <f>SUM(E93:P93)</f>
        <v>255</v>
      </c>
      <c r="T93" s="2">
        <f>COUNTIF(E93:P93,"W")</f>
        <v>2</v>
      </c>
      <c r="U93">
        <f t="shared" ref="U93:U98" si="371">SUM(V93:AE93)</f>
        <v>9</v>
      </c>
      <c r="V93">
        <f t="shared" ref="V93:V103" si="372">COUNTIF($E93:$P93,$V$63)</f>
        <v>6</v>
      </c>
      <c r="W93">
        <f t="shared" ref="W93:W103" si="373">COUNTIF($E93:$P93,$W$63)</f>
        <v>3</v>
      </c>
      <c r="X93">
        <f t="shared" ref="X93:X103" si="374">COUNTIF($E93:$P93,$X$63)</f>
        <v>0</v>
      </c>
      <c r="Y93">
        <f t="shared" ref="Y93:Y103" si="375">COUNTIF($E93:$P93,$Y$63)</f>
        <v>0</v>
      </c>
      <c r="Z93">
        <f t="shared" ref="Z93:Z103" si="376">COUNTIF($E93:$P93,$Z$63)</f>
        <v>0</v>
      </c>
      <c r="AA93">
        <f t="shared" ref="AA93:AA103" si="377">COUNTIF($E93:$P93,$AA$63)</f>
        <v>0</v>
      </c>
      <c r="AB93">
        <f t="shared" ref="AB93:AB103" si="378">COUNTIF($E93:$P93,$AB$63)</f>
        <v>0</v>
      </c>
      <c r="AC93">
        <f t="shared" ref="AC93:AC103" si="379">COUNTIF($E93:$P93,$AC$63)</f>
        <v>0</v>
      </c>
      <c r="AD93">
        <f t="shared" ref="AD93:AD103" si="380">COUNTIF($E93:$P93,$AD$63)</f>
        <v>0</v>
      </c>
      <c r="AE93">
        <f t="shared" ref="AE93:AE103" si="381">COUNTIF($E93:$P93,$AE$63)</f>
        <v>0</v>
      </c>
      <c r="AG93" s="1">
        <f t="shared" ref="AG93:AG101" si="382">IF(V93&lt;9,+V93,8)</f>
        <v>6</v>
      </c>
      <c r="AH93" s="1">
        <f t="shared" ref="AH93:AH101" si="383">IF((V93+W93)&lt;9,(+W93),8-AG93)</f>
        <v>2</v>
      </c>
      <c r="AI93" s="1">
        <f>IF((+V93+W93+X93)&lt;9,+X93,8-(AG93+AH93))</f>
        <v>0</v>
      </c>
      <c r="AJ93" s="1">
        <f t="shared" ref="AJ93:AJ101" si="384">IF((V93+W93+X93+Y93)&lt;9,Y93,8-(AG93+AH93+AI93))</f>
        <v>0</v>
      </c>
      <c r="AK93" s="29">
        <f t="shared" ref="AK93:AK101" si="385">IF((V93+W93+X93+Y93+Z93)&lt;9,Z93,8-(AG93+AH93+AI93+AJ93))</f>
        <v>0</v>
      </c>
      <c r="AL93" s="29">
        <f t="shared" ref="AL93:AL101" si="386">IF((V93+W93+X93+Y93+Z93+AA93)&lt;9,AA93,8-(AG93+AH93+AI93+AJ93+AK93))</f>
        <v>0</v>
      </c>
      <c r="AM93" s="29">
        <f t="shared" ref="AM93:AM101" si="387">IF((V93+W93+X93+Y93+Z93+AA93+AB93)&lt;9,AB93,8-(AG93+AH93+AI93+AJ93+AK93+AL93))</f>
        <v>0</v>
      </c>
      <c r="AN93" s="29">
        <f t="shared" ref="AN93:AN101" si="388">IF((V93+W93+X93+Y93+Z93+AA93+AB93+AC93)&lt;9,AC93,8-(AG93+AH93+AI93+AJ93+AK93+AL93+AM93))</f>
        <v>0</v>
      </c>
      <c r="AO93" s="29">
        <f t="shared" ref="AO93:AO101" si="389">IF((V93+W93+X93+Y93+Z93+AA93+AB93+AC93+AD93)&lt;9,AD93,8-(AG93+AH93+AI93+AJ93+AK93+AL93+AM93+AN93))</f>
        <v>0</v>
      </c>
      <c r="AP93" s="29">
        <f t="shared" ref="AP93:AP101" si="390">IF((V93+W93+X93+Y93+Z93+AA93+AB93+AC93+AD93+AE93)&lt;9,AE93,8-(AG93+AH93+AI93+AJ93+AK93+AL93+AM93+AN93+AO93))</f>
        <v>0</v>
      </c>
      <c r="AQ93" s="31">
        <f t="shared" ref="AQ93:AQ101" si="391">SUM(AR93:BA93)</f>
        <v>230</v>
      </c>
      <c r="AR93">
        <f t="shared" ref="AR93:AR101" si="392">+AG93*AR$63</f>
        <v>180</v>
      </c>
      <c r="AS93">
        <f t="shared" ref="AS93:AS101" si="393">+AH93*AS$63</f>
        <v>50</v>
      </c>
      <c r="AT93">
        <f t="shared" ref="AT93:AT101" si="394">+AI93*AT$63</f>
        <v>0</v>
      </c>
      <c r="AU93">
        <f t="shared" ref="AU93:AU101" si="395">+AJ93*AU$63</f>
        <v>0</v>
      </c>
      <c r="AV93">
        <f t="shared" ref="AV93:AV101" si="396">+AK93*AV$63</f>
        <v>0</v>
      </c>
      <c r="AW93">
        <f t="shared" ref="AW93:AW101" si="397">+AL93*AW$63</f>
        <v>0</v>
      </c>
      <c r="AX93">
        <f t="shared" ref="AX93:AX101" si="398">+AM93*AX$63</f>
        <v>0</v>
      </c>
      <c r="AY93">
        <f t="shared" ref="AY93:AY101" si="399">+AN93*AY$63</f>
        <v>0</v>
      </c>
      <c r="AZ93">
        <f t="shared" ref="AZ93:AZ101" si="400">+AO93*AZ$63</f>
        <v>0</v>
      </c>
      <c r="BA93">
        <f t="shared" ref="BA93:BA101" si="401">+AP93*BA$63</f>
        <v>0</v>
      </c>
    </row>
    <row r="94" spans="1:53" x14ac:dyDescent="0.25">
      <c r="A94" t="str">
        <f t="shared" si="14"/>
        <v>MasonJonathon</v>
      </c>
      <c r="B94" t="s">
        <v>36</v>
      </c>
      <c r="C94" t="s">
        <v>175</v>
      </c>
      <c r="D94" t="s">
        <v>24</v>
      </c>
      <c r="E94" s="2">
        <v>21</v>
      </c>
      <c r="F94" s="2" t="s">
        <v>191</v>
      </c>
      <c r="G94" s="2" t="s">
        <v>191</v>
      </c>
      <c r="H94" s="2">
        <v>30</v>
      </c>
      <c r="I94" s="2">
        <v>30</v>
      </c>
      <c r="J94" s="2">
        <v>30</v>
      </c>
      <c r="K94" s="2" t="s">
        <v>183</v>
      </c>
      <c r="L94" s="2">
        <v>25</v>
      </c>
      <c r="M94" s="2">
        <v>30</v>
      </c>
      <c r="N94" s="2">
        <v>25</v>
      </c>
      <c r="O94" s="2" t="s">
        <v>183</v>
      </c>
      <c r="P94" s="2">
        <v>30</v>
      </c>
      <c r="Q94" s="2">
        <f>+AQ94</f>
        <v>221</v>
      </c>
      <c r="R94" s="2">
        <f>COUNT(E94:P94)</f>
        <v>8</v>
      </c>
      <c r="S94" s="2">
        <f>SUM(E94:P94)</f>
        <v>221</v>
      </c>
      <c r="T94" s="2">
        <f>COUNTIF(E94:P94,"W")</f>
        <v>2</v>
      </c>
      <c r="U94">
        <f t="shared" si="371"/>
        <v>8</v>
      </c>
      <c r="V94">
        <f t="shared" si="372"/>
        <v>5</v>
      </c>
      <c r="W94">
        <f t="shared" si="373"/>
        <v>2</v>
      </c>
      <c r="X94">
        <f t="shared" si="374"/>
        <v>1</v>
      </c>
      <c r="Y94">
        <f t="shared" si="375"/>
        <v>0</v>
      </c>
      <c r="Z94">
        <f t="shared" si="376"/>
        <v>0</v>
      </c>
      <c r="AA94">
        <f t="shared" si="377"/>
        <v>0</v>
      </c>
      <c r="AB94">
        <f t="shared" si="378"/>
        <v>0</v>
      </c>
      <c r="AC94">
        <f t="shared" si="379"/>
        <v>0</v>
      </c>
      <c r="AD94">
        <f t="shared" si="380"/>
        <v>0</v>
      </c>
      <c r="AE94">
        <f t="shared" si="381"/>
        <v>0</v>
      </c>
      <c r="AG94" s="1">
        <f t="shared" si="382"/>
        <v>5</v>
      </c>
      <c r="AH94" s="1">
        <f t="shared" si="383"/>
        <v>2</v>
      </c>
      <c r="AI94" s="1">
        <f t="shared" ref="AI94:AI101" si="402">IF((+V94+W94+X94)&lt;9,+X94,8-(AG94+AH94))</f>
        <v>1</v>
      </c>
      <c r="AJ94" s="1">
        <f t="shared" si="384"/>
        <v>0</v>
      </c>
      <c r="AK94" s="29">
        <f t="shared" si="385"/>
        <v>0</v>
      </c>
      <c r="AL94" s="29">
        <f t="shared" si="386"/>
        <v>0</v>
      </c>
      <c r="AM94" s="29">
        <f t="shared" si="387"/>
        <v>0</v>
      </c>
      <c r="AN94" s="29">
        <f t="shared" si="388"/>
        <v>0</v>
      </c>
      <c r="AO94" s="29">
        <f t="shared" si="389"/>
        <v>0</v>
      </c>
      <c r="AP94" s="29">
        <f t="shared" si="390"/>
        <v>0</v>
      </c>
      <c r="AQ94" s="31">
        <f t="shared" si="391"/>
        <v>221</v>
      </c>
      <c r="AR94">
        <f t="shared" si="392"/>
        <v>150</v>
      </c>
      <c r="AS94">
        <f t="shared" si="393"/>
        <v>50</v>
      </c>
      <c r="AT94">
        <f t="shared" si="394"/>
        <v>21</v>
      </c>
      <c r="AU94">
        <f t="shared" si="395"/>
        <v>0</v>
      </c>
      <c r="AV94">
        <f t="shared" si="396"/>
        <v>0</v>
      </c>
      <c r="AW94">
        <f t="shared" si="397"/>
        <v>0</v>
      </c>
      <c r="AX94">
        <f t="shared" si="398"/>
        <v>0</v>
      </c>
      <c r="AY94">
        <f t="shared" si="399"/>
        <v>0</v>
      </c>
      <c r="AZ94">
        <f t="shared" si="400"/>
        <v>0</v>
      </c>
      <c r="BA94">
        <f t="shared" si="401"/>
        <v>0</v>
      </c>
    </row>
    <row r="95" spans="1:53" x14ac:dyDescent="0.25">
      <c r="A95" t="str">
        <f t="shared" si="14"/>
        <v>BrandenburgAaron</v>
      </c>
      <c r="B95" t="s">
        <v>201</v>
      </c>
      <c r="C95" t="s">
        <v>202</v>
      </c>
      <c r="D95" t="s">
        <v>198</v>
      </c>
      <c r="E95" s="2" t="s">
        <v>183</v>
      </c>
      <c r="F95" s="2">
        <v>21</v>
      </c>
      <c r="G95" s="2">
        <v>30</v>
      </c>
      <c r="H95" s="2">
        <v>25</v>
      </c>
      <c r="I95" s="2">
        <v>21</v>
      </c>
      <c r="J95" s="2">
        <v>18</v>
      </c>
      <c r="K95" s="2">
        <v>25</v>
      </c>
      <c r="L95" s="2">
        <v>21</v>
      </c>
      <c r="M95" s="2" t="s">
        <v>191</v>
      </c>
      <c r="N95" s="2" t="s">
        <v>183</v>
      </c>
      <c r="O95" s="2">
        <v>25</v>
      </c>
      <c r="P95" s="2" t="s">
        <v>191</v>
      </c>
      <c r="Q95" s="2">
        <f>+AQ95</f>
        <v>186</v>
      </c>
      <c r="R95" s="2">
        <f>COUNT(E95:P95)</f>
        <v>8</v>
      </c>
      <c r="S95" s="2">
        <f>SUM(E95:P95)</f>
        <v>186</v>
      </c>
      <c r="T95" s="2">
        <f>COUNTIF(E95:P95,"W")</f>
        <v>2</v>
      </c>
      <c r="U95">
        <f t="shared" si="371"/>
        <v>8</v>
      </c>
      <c r="V95">
        <f t="shared" si="372"/>
        <v>1</v>
      </c>
      <c r="W95">
        <f t="shared" si="373"/>
        <v>3</v>
      </c>
      <c r="X95">
        <f t="shared" si="374"/>
        <v>3</v>
      </c>
      <c r="Y95">
        <f t="shared" si="375"/>
        <v>1</v>
      </c>
      <c r="Z95">
        <f t="shared" si="376"/>
        <v>0</v>
      </c>
      <c r="AA95">
        <f t="shared" si="377"/>
        <v>0</v>
      </c>
      <c r="AB95">
        <f t="shared" si="378"/>
        <v>0</v>
      </c>
      <c r="AC95">
        <f t="shared" si="379"/>
        <v>0</v>
      </c>
      <c r="AD95">
        <f t="shared" si="380"/>
        <v>0</v>
      </c>
      <c r="AE95">
        <f t="shared" si="381"/>
        <v>0</v>
      </c>
      <c r="AG95" s="1">
        <f t="shared" si="382"/>
        <v>1</v>
      </c>
      <c r="AH95" s="1">
        <f t="shared" si="383"/>
        <v>3</v>
      </c>
      <c r="AI95" s="1">
        <f t="shared" si="402"/>
        <v>3</v>
      </c>
      <c r="AJ95" s="1">
        <f t="shared" si="384"/>
        <v>1</v>
      </c>
      <c r="AK95" s="29">
        <f t="shared" si="385"/>
        <v>0</v>
      </c>
      <c r="AL95" s="29">
        <f t="shared" si="386"/>
        <v>0</v>
      </c>
      <c r="AM95" s="29">
        <f t="shared" si="387"/>
        <v>0</v>
      </c>
      <c r="AN95" s="29">
        <f t="shared" si="388"/>
        <v>0</v>
      </c>
      <c r="AO95" s="29">
        <f t="shared" si="389"/>
        <v>0</v>
      </c>
      <c r="AP95" s="29">
        <f t="shared" si="390"/>
        <v>0</v>
      </c>
      <c r="AQ95" s="31">
        <f t="shared" si="391"/>
        <v>186</v>
      </c>
      <c r="AR95">
        <f t="shared" si="392"/>
        <v>30</v>
      </c>
      <c r="AS95">
        <f t="shared" si="393"/>
        <v>75</v>
      </c>
      <c r="AT95">
        <f t="shared" si="394"/>
        <v>63</v>
      </c>
      <c r="AU95">
        <f t="shared" si="395"/>
        <v>18</v>
      </c>
      <c r="AV95">
        <f t="shared" si="396"/>
        <v>0</v>
      </c>
      <c r="AW95">
        <f t="shared" si="397"/>
        <v>0</v>
      </c>
      <c r="AX95">
        <f t="shared" si="398"/>
        <v>0</v>
      </c>
      <c r="AY95">
        <f t="shared" si="399"/>
        <v>0</v>
      </c>
      <c r="AZ95">
        <f t="shared" si="400"/>
        <v>0</v>
      </c>
      <c r="BA95">
        <f t="shared" si="401"/>
        <v>0</v>
      </c>
    </row>
    <row r="96" spans="1:53" x14ac:dyDescent="0.25">
      <c r="A96" t="str">
        <f t="shared" si="14"/>
        <v>HowardBradley</v>
      </c>
      <c r="B96" t="s">
        <v>53</v>
      </c>
      <c r="C96" t="s">
        <v>176</v>
      </c>
      <c r="D96" t="s">
        <v>21</v>
      </c>
      <c r="E96" s="2">
        <v>16</v>
      </c>
      <c r="F96" s="2">
        <v>25</v>
      </c>
      <c r="G96" s="2">
        <v>25</v>
      </c>
      <c r="H96" s="2">
        <v>21</v>
      </c>
      <c r="I96" s="2">
        <v>16</v>
      </c>
      <c r="J96" s="2" t="s">
        <v>183</v>
      </c>
      <c r="K96" s="2">
        <v>21</v>
      </c>
      <c r="L96" s="2">
        <v>18</v>
      </c>
      <c r="M96" s="2">
        <v>21</v>
      </c>
      <c r="N96" s="2" t="s">
        <v>54</v>
      </c>
      <c r="O96" s="2" t="s">
        <v>191</v>
      </c>
      <c r="P96" s="2" t="s">
        <v>183</v>
      </c>
      <c r="Q96" s="2">
        <f>+AQ96</f>
        <v>163</v>
      </c>
      <c r="R96" s="2">
        <f>COUNT(E96:P96)</f>
        <v>8</v>
      </c>
      <c r="S96" s="2">
        <f>SUM(E96:P96)</f>
        <v>163</v>
      </c>
      <c r="T96" s="2">
        <f>COUNTIF(E96:P96,"W")</f>
        <v>2</v>
      </c>
      <c r="U96">
        <f t="shared" si="371"/>
        <v>8</v>
      </c>
      <c r="V96">
        <f t="shared" si="372"/>
        <v>0</v>
      </c>
      <c r="W96">
        <f t="shared" si="373"/>
        <v>2</v>
      </c>
      <c r="X96">
        <f t="shared" si="374"/>
        <v>3</v>
      </c>
      <c r="Y96">
        <f t="shared" si="375"/>
        <v>1</v>
      </c>
      <c r="Z96">
        <f t="shared" si="376"/>
        <v>2</v>
      </c>
      <c r="AA96">
        <f t="shared" si="377"/>
        <v>0</v>
      </c>
      <c r="AB96">
        <f t="shared" si="378"/>
        <v>0</v>
      </c>
      <c r="AC96">
        <f t="shared" si="379"/>
        <v>0</v>
      </c>
      <c r="AD96">
        <f t="shared" si="380"/>
        <v>0</v>
      </c>
      <c r="AE96">
        <f t="shared" si="381"/>
        <v>0</v>
      </c>
      <c r="AG96" s="1">
        <f t="shared" si="382"/>
        <v>0</v>
      </c>
      <c r="AH96" s="1">
        <f t="shared" si="383"/>
        <v>2</v>
      </c>
      <c r="AI96" s="1">
        <f t="shared" si="402"/>
        <v>3</v>
      </c>
      <c r="AJ96" s="1">
        <f t="shared" si="384"/>
        <v>1</v>
      </c>
      <c r="AK96" s="29">
        <f t="shared" si="385"/>
        <v>2</v>
      </c>
      <c r="AL96" s="29">
        <f t="shared" si="386"/>
        <v>0</v>
      </c>
      <c r="AM96" s="29">
        <f t="shared" si="387"/>
        <v>0</v>
      </c>
      <c r="AN96" s="29">
        <f t="shared" si="388"/>
        <v>0</v>
      </c>
      <c r="AO96" s="29">
        <f t="shared" si="389"/>
        <v>0</v>
      </c>
      <c r="AP96" s="29">
        <f t="shared" si="390"/>
        <v>0</v>
      </c>
      <c r="AQ96" s="31">
        <f t="shared" si="391"/>
        <v>163</v>
      </c>
      <c r="AR96">
        <f t="shared" si="392"/>
        <v>0</v>
      </c>
      <c r="AS96">
        <f t="shared" si="393"/>
        <v>50</v>
      </c>
      <c r="AT96">
        <f t="shared" si="394"/>
        <v>63</v>
      </c>
      <c r="AU96">
        <f t="shared" si="395"/>
        <v>18</v>
      </c>
      <c r="AV96">
        <f t="shared" si="396"/>
        <v>32</v>
      </c>
      <c r="AW96">
        <f t="shared" si="397"/>
        <v>0</v>
      </c>
      <c r="AX96">
        <f t="shared" si="398"/>
        <v>0</v>
      </c>
      <c r="AY96">
        <f t="shared" si="399"/>
        <v>0</v>
      </c>
      <c r="AZ96">
        <f t="shared" si="400"/>
        <v>0</v>
      </c>
      <c r="BA96">
        <f t="shared" si="401"/>
        <v>0</v>
      </c>
    </row>
    <row r="97" spans="1:53" x14ac:dyDescent="0.25">
      <c r="A97" t="str">
        <f t="shared" si="14"/>
        <v>BrandenburgEvan</v>
      </c>
      <c r="B97" t="s">
        <v>201</v>
      </c>
      <c r="C97" t="s">
        <v>203</v>
      </c>
      <c r="D97" t="s">
        <v>198</v>
      </c>
      <c r="E97" s="2" t="s">
        <v>183</v>
      </c>
      <c r="F97" s="2">
        <v>18</v>
      </c>
      <c r="G97" s="2">
        <v>21</v>
      </c>
      <c r="H97" s="2">
        <v>18</v>
      </c>
      <c r="I97" s="2">
        <v>14</v>
      </c>
      <c r="J97" s="2">
        <v>15</v>
      </c>
      <c r="K97" s="2" t="s">
        <v>191</v>
      </c>
      <c r="L97" s="2">
        <v>16</v>
      </c>
      <c r="M97" s="2">
        <v>18</v>
      </c>
      <c r="N97" s="2" t="s">
        <v>183</v>
      </c>
      <c r="O97" s="2">
        <v>21</v>
      </c>
      <c r="P97" s="2" t="s">
        <v>191</v>
      </c>
      <c r="Q97" s="2">
        <f>+AQ97</f>
        <v>141</v>
      </c>
      <c r="R97" s="2">
        <f>COUNT(E97:P97)</f>
        <v>8</v>
      </c>
      <c r="S97" s="2">
        <f>SUM(E97:P97)</f>
        <v>141</v>
      </c>
      <c r="T97" s="2">
        <f>COUNTIF(E97:P97,"W")</f>
        <v>2</v>
      </c>
      <c r="U97">
        <f t="shared" si="371"/>
        <v>8</v>
      </c>
      <c r="V97">
        <f t="shared" si="372"/>
        <v>0</v>
      </c>
      <c r="W97">
        <f t="shared" si="373"/>
        <v>0</v>
      </c>
      <c r="X97">
        <f t="shared" si="374"/>
        <v>2</v>
      </c>
      <c r="Y97">
        <f t="shared" si="375"/>
        <v>3</v>
      </c>
      <c r="Z97">
        <f t="shared" si="376"/>
        <v>1</v>
      </c>
      <c r="AA97">
        <f t="shared" si="377"/>
        <v>1</v>
      </c>
      <c r="AB97">
        <f t="shared" si="378"/>
        <v>1</v>
      </c>
      <c r="AC97">
        <f t="shared" si="379"/>
        <v>0</v>
      </c>
      <c r="AD97">
        <f t="shared" si="380"/>
        <v>0</v>
      </c>
      <c r="AE97">
        <f t="shared" si="381"/>
        <v>0</v>
      </c>
      <c r="AG97" s="1">
        <f t="shared" si="382"/>
        <v>0</v>
      </c>
      <c r="AH97" s="1">
        <f t="shared" si="383"/>
        <v>0</v>
      </c>
      <c r="AI97" s="1">
        <f t="shared" si="402"/>
        <v>2</v>
      </c>
      <c r="AJ97" s="1">
        <f t="shared" si="384"/>
        <v>3</v>
      </c>
      <c r="AK97" s="29">
        <f t="shared" si="385"/>
        <v>1</v>
      </c>
      <c r="AL97" s="29">
        <f t="shared" si="386"/>
        <v>1</v>
      </c>
      <c r="AM97" s="29">
        <f t="shared" si="387"/>
        <v>1</v>
      </c>
      <c r="AN97" s="29">
        <f t="shared" si="388"/>
        <v>0</v>
      </c>
      <c r="AO97" s="29">
        <f t="shared" si="389"/>
        <v>0</v>
      </c>
      <c r="AP97" s="29">
        <f t="shared" si="390"/>
        <v>0</v>
      </c>
      <c r="AQ97" s="31">
        <f t="shared" si="391"/>
        <v>141</v>
      </c>
      <c r="AR97">
        <f t="shared" si="392"/>
        <v>0</v>
      </c>
      <c r="AS97">
        <f t="shared" si="393"/>
        <v>0</v>
      </c>
      <c r="AT97">
        <f t="shared" si="394"/>
        <v>42</v>
      </c>
      <c r="AU97">
        <f t="shared" si="395"/>
        <v>54</v>
      </c>
      <c r="AV97">
        <f t="shared" si="396"/>
        <v>16</v>
      </c>
      <c r="AW97">
        <f t="shared" si="397"/>
        <v>15</v>
      </c>
      <c r="AX97">
        <f t="shared" si="398"/>
        <v>14</v>
      </c>
      <c r="AY97">
        <f t="shared" si="399"/>
        <v>0</v>
      </c>
      <c r="AZ97">
        <f t="shared" si="400"/>
        <v>0</v>
      </c>
      <c r="BA97">
        <f t="shared" si="401"/>
        <v>0</v>
      </c>
    </row>
    <row r="98" spans="1:53" x14ac:dyDescent="0.25">
      <c r="A98" t="str">
        <f t="shared" si="14"/>
        <v>KnappDavid</v>
      </c>
      <c r="B98" t="s">
        <v>190</v>
      </c>
      <c r="C98" t="s">
        <v>89</v>
      </c>
      <c r="D98" t="s">
        <v>57</v>
      </c>
      <c r="E98" s="2" t="s">
        <v>191</v>
      </c>
      <c r="F98" s="2" t="s">
        <v>183</v>
      </c>
      <c r="G98" s="2">
        <v>16</v>
      </c>
      <c r="H98" s="2">
        <v>16</v>
      </c>
      <c r="I98" s="2" t="s">
        <v>191</v>
      </c>
      <c r="J98" s="2">
        <v>14</v>
      </c>
      <c r="K98" s="2">
        <v>18</v>
      </c>
      <c r="L98" s="2" t="s">
        <v>183</v>
      </c>
      <c r="M98" s="2" t="s">
        <v>54</v>
      </c>
      <c r="N98" s="2">
        <v>18</v>
      </c>
      <c r="O98" s="2">
        <v>18</v>
      </c>
      <c r="P98" s="2">
        <v>21</v>
      </c>
      <c r="Q98" s="2">
        <f>+AQ98</f>
        <v>121</v>
      </c>
      <c r="R98" s="2">
        <f>COUNT(E98:P98)</f>
        <v>7</v>
      </c>
      <c r="S98" s="2">
        <f>SUM(E98:P98)</f>
        <v>121</v>
      </c>
      <c r="T98" s="2">
        <f>COUNTIF(E98:P98,"W")</f>
        <v>2</v>
      </c>
      <c r="U98">
        <f t="shared" si="371"/>
        <v>7</v>
      </c>
      <c r="V98">
        <f t="shared" si="372"/>
        <v>0</v>
      </c>
      <c r="W98">
        <f t="shared" si="373"/>
        <v>0</v>
      </c>
      <c r="X98">
        <f t="shared" si="374"/>
        <v>1</v>
      </c>
      <c r="Y98">
        <f t="shared" si="375"/>
        <v>3</v>
      </c>
      <c r="Z98">
        <f t="shared" si="376"/>
        <v>2</v>
      </c>
      <c r="AA98">
        <f t="shared" si="377"/>
        <v>0</v>
      </c>
      <c r="AB98">
        <f t="shared" si="378"/>
        <v>1</v>
      </c>
      <c r="AC98">
        <f t="shared" si="379"/>
        <v>0</v>
      </c>
      <c r="AD98">
        <f t="shared" si="380"/>
        <v>0</v>
      </c>
      <c r="AE98">
        <f t="shared" si="381"/>
        <v>0</v>
      </c>
      <c r="AG98" s="1">
        <f t="shared" si="382"/>
        <v>0</v>
      </c>
      <c r="AH98" s="1">
        <f t="shared" si="383"/>
        <v>0</v>
      </c>
      <c r="AI98" s="1">
        <f t="shared" si="402"/>
        <v>1</v>
      </c>
      <c r="AJ98" s="1">
        <f t="shared" si="384"/>
        <v>3</v>
      </c>
      <c r="AK98" s="29">
        <f t="shared" si="385"/>
        <v>2</v>
      </c>
      <c r="AL98" s="29">
        <f t="shared" si="386"/>
        <v>0</v>
      </c>
      <c r="AM98" s="29">
        <f t="shared" si="387"/>
        <v>1</v>
      </c>
      <c r="AN98" s="29">
        <f t="shared" si="388"/>
        <v>0</v>
      </c>
      <c r="AO98" s="29">
        <f t="shared" si="389"/>
        <v>0</v>
      </c>
      <c r="AP98" s="29">
        <f t="shared" si="390"/>
        <v>0</v>
      </c>
      <c r="AQ98" s="31">
        <f t="shared" si="391"/>
        <v>121</v>
      </c>
      <c r="AR98">
        <f t="shared" si="392"/>
        <v>0</v>
      </c>
      <c r="AS98">
        <f t="shared" si="393"/>
        <v>0</v>
      </c>
      <c r="AT98">
        <f t="shared" si="394"/>
        <v>21</v>
      </c>
      <c r="AU98">
        <f t="shared" si="395"/>
        <v>54</v>
      </c>
      <c r="AV98">
        <f t="shared" si="396"/>
        <v>32</v>
      </c>
      <c r="AW98">
        <f t="shared" si="397"/>
        <v>0</v>
      </c>
      <c r="AX98">
        <f t="shared" si="398"/>
        <v>14</v>
      </c>
      <c r="AY98">
        <f t="shared" si="399"/>
        <v>0</v>
      </c>
      <c r="AZ98">
        <f t="shared" si="400"/>
        <v>0</v>
      </c>
      <c r="BA98">
        <f t="shared" si="401"/>
        <v>0</v>
      </c>
    </row>
    <row r="99" spans="1:53" x14ac:dyDescent="0.25">
      <c r="A99" t="str">
        <f t="shared" si="14"/>
        <v>HowardRyan</v>
      </c>
      <c r="B99" t="s">
        <v>53</v>
      </c>
      <c r="C99" t="s">
        <v>25</v>
      </c>
      <c r="D99" t="s">
        <v>21</v>
      </c>
      <c r="E99" s="2">
        <v>14</v>
      </c>
      <c r="F99" s="2">
        <v>16</v>
      </c>
      <c r="G99" s="2">
        <v>15</v>
      </c>
      <c r="H99" s="2">
        <v>15</v>
      </c>
      <c r="I99" s="2" t="s">
        <v>191</v>
      </c>
      <c r="J99" s="2" t="s">
        <v>183</v>
      </c>
      <c r="K99" s="2">
        <v>16</v>
      </c>
      <c r="L99" s="2">
        <v>15</v>
      </c>
      <c r="M99" s="2" t="s">
        <v>191</v>
      </c>
      <c r="N99" s="2">
        <v>16</v>
      </c>
      <c r="O99" s="2" t="s">
        <v>191</v>
      </c>
      <c r="P99" s="2" t="s">
        <v>183</v>
      </c>
      <c r="Q99" s="2">
        <f>+AQ99</f>
        <v>107</v>
      </c>
      <c r="R99" s="2">
        <f>COUNT(E99:P99)</f>
        <v>7</v>
      </c>
      <c r="S99" s="2">
        <f>SUM(E99:P99)</f>
        <v>107</v>
      </c>
      <c r="T99" s="2">
        <f>COUNTIF(E99:P99,"W")</f>
        <v>2</v>
      </c>
      <c r="U99">
        <f t="shared" ref="U99:U101" si="403">SUM(V99:AE99)</f>
        <v>7</v>
      </c>
      <c r="V99">
        <f t="shared" si="372"/>
        <v>0</v>
      </c>
      <c r="W99">
        <f t="shared" si="373"/>
        <v>0</v>
      </c>
      <c r="X99">
        <f t="shared" si="374"/>
        <v>0</v>
      </c>
      <c r="Y99">
        <f t="shared" si="375"/>
        <v>0</v>
      </c>
      <c r="Z99">
        <f t="shared" si="376"/>
        <v>3</v>
      </c>
      <c r="AA99">
        <f t="shared" si="377"/>
        <v>3</v>
      </c>
      <c r="AB99">
        <f t="shared" si="378"/>
        <v>1</v>
      </c>
      <c r="AC99">
        <f t="shared" si="379"/>
        <v>0</v>
      </c>
      <c r="AD99">
        <f t="shared" si="380"/>
        <v>0</v>
      </c>
      <c r="AE99">
        <f t="shared" si="381"/>
        <v>0</v>
      </c>
      <c r="AG99" s="1">
        <f t="shared" si="382"/>
        <v>0</v>
      </c>
      <c r="AH99" s="1">
        <f t="shared" si="383"/>
        <v>0</v>
      </c>
      <c r="AI99" s="1">
        <f t="shared" si="402"/>
        <v>0</v>
      </c>
      <c r="AJ99" s="1">
        <f t="shared" si="384"/>
        <v>0</v>
      </c>
      <c r="AK99" s="29">
        <f t="shared" si="385"/>
        <v>3</v>
      </c>
      <c r="AL99" s="29">
        <f t="shared" si="386"/>
        <v>3</v>
      </c>
      <c r="AM99" s="29">
        <f t="shared" si="387"/>
        <v>1</v>
      </c>
      <c r="AN99" s="29">
        <f t="shared" si="388"/>
        <v>0</v>
      </c>
      <c r="AO99" s="29">
        <f t="shared" si="389"/>
        <v>0</v>
      </c>
      <c r="AP99" s="29">
        <f t="shared" si="390"/>
        <v>0</v>
      </c>
      <c r="AQ99" s="31">
        <f t="shared" si="391"/>
        <v>107</v>
      </c>
      <c r="AR99">
        <f t="shared" si="392"/>
        <v>0</v>
      </c>
      <c r="AS99">
        <f t="shared" si="393"/>
        <v>0</v>
      </c>
      <c r="AT99">
        <f t="shared" si="394"/>
        <v>0</v>
      </c>
      <c r="AU99">
        <f t="shared" si="395"/>
        <v>0</v>
      </c>
      <c r="AV99">
        <f t="shared" si="396"/>
        <v>48</v>
      </c>
      <c r="AW99">
        <f t="shared" si="397"/>
        <v>45</v>
      </c>
      <c r="AX99">
        <f t="shared" si="398"/>
        <v>14</v>
      </c>
      <c r="AY99">
        <f t="shared" si="399"/>
        <v>0</v>
      </c>
      <c r="AZ99">
        <f t="shared" si="400"/>
        <v>0</v>
      </c>
      <c r="BA99">
        <f t="shared" si="401"/>
        <v>0</v>
      </c>
    </row>
    <row r="100" spans="1:53" x14ac:dyDescent="0.25">
      <c r="A100" t="str">
        <f t="shared" si="14"/>
        <v>CanellasOriol</v>
      </c>
      <c r="B100" t="s">
        <v>103</v>
      </c>
      <c r="C100" t="s">
        <v>66</v>
      </c>
      <c r="D100" t="s">
        <v>57</v>
      </c>
      <c r="E100" s="2">
        <v>25</v>
      </c>
      <c r="F100" s="2" t="s">
        <v>183</v>
      </c>
      <c r="G100" s="2" t="s">
        <v>191</v>
      </c>
      <c r="H100" s="2" t="s">
        <v>191</v>
      </c>
      <c r="I100" s="2">
        <v>18</v>
      </c>
      <c r="J100" s="2">
        <v>21</v>
      </c>
      <c r="K100" s="2" t="s">
        <v>191</v>
      </c>
      <c r="L100" s="2" t="s">
        <v>183</v>
      </c>
      <c r="M100" s="2" t="s">
        <v>191</v>
      </c>
      <c r="N100" s="2">
        <v>21</v>
      </c>
      <c r="O100" s="2" t="s">
        <v>191</v>
      </c>
      <c r="P100" s="2" t="s">
        <v>191</v>
      </c>
      <c r="Q100" s="2">
        <f>+AQ100</f>
        <v>85</v>
      </c>
      <c r="R100" s="2">
        <f>COUNT(E100:P100)</f>
        <v>4</v>
      </c>
      <c r="S100" s="2">
        <f>SUM(E100:P100)</f>
        <v>85</v>
      </c>
      <c r="T100" s="2">
        <f>COUNTIF(E100:P100,"W")</f>
        <v>2</v>
      </c>
      <c r="U100">
        <f t="shared" si="403"/>
        <v>4</v>
      </c>
      <c r="V100">
        <f t="shared" si="372"/>
        <v>0</v>
      </c>
      <c r="W100">
        <f t="shared" si="373"/>
        <v>1</v>
      </c>
      <c r="X100">
        <f t="shared" si="374"/>
        <v>2</v>
      </c>
      <c r="Y100">
        <f t="shared" si="375"/>
        <v>1</v>
      </c>
      <c r="Z100">
        <f t="shared" si="376"/>
        <v>0</v>
      </c>
      <c r="AA100">
        <f t="shared" si="377"/>
        <v>0</v>
      </c>
      <c r="AB100">
        <f t="shared" si="378"/>
        <v>0</v>
      </c>
      <c r="AC100">
        <f t="shared" si="379"/>
        <v>0</v>
      </c>
      <c r="AD100">
        <f t="shared" si="380"/>
        <v>0</v>
      </c>
      <c r="AE100">
        <f t="shared" si="381"/>
        <v>0</v>
      </c>
      <c r="AG100" s="1">
        <f t="shared" si="382"/>
        <v>0</v>
      </c>
      <c r="AH100" s="1">
        <f t="shared" si="383"/>
        <v>1</v>
      </c>
      <c r="AI100" s="1">
        <f t="shared" si="402"/>
        <v>2</v>
      </c>
      <c r="AJ100" s="1">
        <f t="shared" si="384"/>
        <v>1</v>
      </c>
      <c r="AK100" s="29">
        <f t="shared" si="385"/>
        <v>0</v>
      </c>
      <c r="AL100" s="29">
        <f t="shared" si="386"/>
        <v>0</v>
      </c>
      <c r="AM100" s="29">
        <f t="shared" si="387"/>
        <v>0</v>
      </c>
      <c r="AN100" s="29">
        <f t="shared" si="388"/>
        <v>0</v>
      </c>
      <c r="AO100" s="29">
        <f t="shared" si="389"/>
        <v>0</v>
      </c>
      <c r="AP100" s="29">
        <f t="shared" si="390"/>
        <v>0</v>
      </c>
      <c r="AQ100" s="31">
        <f t="shared" si="391"/>
        <v>85</v>
      </c>
      <c r="AR100">
        <f t="shared" si="392"/>
        <v>0</v>
      </c>
      <c r="AS100">
        <f t="shared" si="393"/>
        <v>25</v>
      </c>
      <c r="AT100">
        <f t="shared" si="394"/>
        <v>42</v>
      </c>
      <c r="AU100">
        <f t="shared" si="395"/>
        <v>18</v>
      </c>
      <c r="AV100">
        <f t="shared" si="396"/>
        <v>0</v>
      </c>
      <c r="AW100">
        <f t="shared" si="397"/>
        <v>0</v>
      </c>
      <c r="AX100">
        <f t="shared" si="398"/>
        <v>0</v>
      </c>
      <c r="AY100">
        <f t="shared" si="399"/>
        <v>0</v>
      </c>
      <c r="AZ100">
        <f t="shared" si="400"/>
        <v>0</v>
      </c>
      <c r="BA100">
        <f t="shared" si="401"/>
        <v>0</v>
      </c>
    </row>
    <row r="101" spans="1:53" x14ac:dyDescent="0.25">
      <c r="A101" t="str">
        <f t="shared" si="14"/>
        <v>TopeCory</v>
      </c>
      <c r="B101" t="s">
        <v>50</v>
      </c>
      <c r="C101" t="s">
        <v>38</v>
      </c>
      <c r="D101" t="s">
        <v>27</v>
      </c>
      <c r="E101" s="2">
        <v>18</v>
      </c>
      <c r="F101" s="2" t="s">
        <v>191</v>
      </c>
      <c r="G101" s="2" t="s">
        <v>183</v>
      </c>
      <c r="H101" s="2" t="s">
        <v>183</v>
      </c>
      <c r="I101" s="2" t="s">
        <v>191</v>
      </c>
      <c r="J101" s="2">
        <v>16</v>
      </c>
      <c r="K101" s="2" t="s">
        <v>191</v>
      </c>
      <c r="L101" s="2" t="s">
        <v>191</v>
      </c>
      <c r="M101" s="2" t="s">
        <v>191</v>
      </c>
      <c r="N101" s="2" t="s">
        <v>191</v>
      </c>
      <c r="O101" s="2" t="s">
        <v>191</v>
      </c>
      <c r="P101" s="2" t="s">
        <v>191</v>
      </c>
      <c r="Q101" s="2">
        <f>+AQ101</f>
        <v>34</v>
      </c>
      <c r="R101" s="2">
        <f>COUNT(E101:P101)</f>
        <v>2</v>
      </c>
      <c r="S101" s="2">
        <f>SUM(E101:P101)</f>
        <v>34</v>
      </c>
      <c r="T101" s="2">
        <f>COUNTIF(E101:P101,"W")</f>
        <v>2</v>
      </c>
      <c r="U101">
        <f t="shared" si="403"/>
        <v>2</v>
      </c>
      <c r="V101">
        <f t="shared" si="372"/>
        <v>0</v>
      </c>
      <c r="W101">
        <f t="shared" si="373"/>
        <v>0</v>
      </c>
      <c r="X101">
        <f t="shared" si="374"/>
        <v>0</v>
      </c>
      <c r="Y101">
        <f t="shared" si="375"/>
        <v>1</v>
      </c>
      <c r="Z101">
        <f t="shared" si="376"/>
        <v>1</v>
      </c>
      <c r="AA101">
        <f t="shared" si="377"/>
        <v>0</v>
      </c>
      <c r="AB101">
        <f t="shared" si="378"/>
        <v>0</v>
      </c>
      <c r="AC101">
        <f t="shared" si="379"/>
        <v>0</v>
      </c>
      <c r="AD101">
        <f t="shared" si="380"/>
        <v>0</v>
      </c>
      <c r="AE101">
        <f t="shared" si="381"/>
        <v>0</v>
      </c>
      <c r="AG101" s="1">
        <f t="shared" si="382"/>
        <v>0</v>
      </c>
      <c r="AH101" s="1">
        <f t="shared" si="383"/>
        <v>0</v>
      </c>
      <c r="AI101" s="1">
        <f t="shared" si="402"/>
        <v>0</v>
      </c>
      <c r="AJ101" s="1">
        <f t="shared" si="384"/>
        <v>1</v>
      </c>
      <c r="AK101" s="29">
        <f t="shared" si="385"/>
        <v>1</v>
      </c>
      <c r="AL101" s="29">
        <f t="shared" si="386"/>
        <v>0</v>
      </c>
      <c r="AM101" s="29">
        <f t="shared" si="387"/>
        <v>0</v>
      </c>
      <c r="AN101" s="29">
        <f t="shared" si="388"/>
        <v>0</v>
      </c>
      <c r="AO101" s="29">
        <f t="shared" si="389"/>
        <v>0</v>
      </c>
      <c r="AP101" s="29">
        <f t="shared" si="390"/>
        <v>0</v>
      </c>
      <c r="AQ101" s="31">
        <f t="shared" si="391"/>
        <v>34</v>
      </c>
      <c r="AR101">
        <f t="shared" si="392"/>
        <v>0</v>
      </c>
      <c r="AS101">
        <f t="shared" si="393"/>
        <v>0</v>
      </c>
      <c r="AT101">
        <f t="shared" si="394"/>
        <v>0</v>
      </c>
      <c r="AU101">
        <f t="shared" si="395"/>
        <v>18</v>
      </c>
      <c r="AV101">
        <f t="shared" si="396"/>
        <v>16</v>
      </c>
      <c r="AW101">
        <f t="shared" si="397"/>
        <v>0</v>
      </c>
      <c r="AX101">
        <f t="shared" si="398"/>
        <v>0</v>
      </c>
      <c r="AY101">
        <f t="shared" si="399"/>
        <v>0</v>
      </c>
      <c r="AZ101">
        <f t="shared" si="400"/>
        <v>0</v>
      </c>
      <c r="BA101">
        <f t="shared" si="401"/>
        <v>0</v>
      </c>
    </row>
    <row r="102" spans="1:53" x14ac:dyDescent="0.25">
      <c r="A102" t="str">
        <f t="shared" si="14"/>
        <v>GawneJames</v>
      </c>
      <c r="B102" t="s">
        <v>221</v>
      </c>
      <c r="C102" t="s">
        <v>161</v>
      </c>
      <c r="D102" t="s">
        <v>26</v>
      </c>
      <c r="E102" s="2" t="s">
        <v>191</v>
      </c>
      <c r="F102" s="2" t="s">
        <v>191</v>
      </c>
      <c r="G102" s="2" t="s">
        <v>191</v>
      </c>
      <c r="H102" s="2" t="s">
        <v>191</v>
      </c>
      <c r="I102" s="2" t="s">
        <v>183</v>
      </c>
      <c r="J102" s="2" t="s">
        <v>191</v>
      </c>
      <c r="K102" s="2" t="s">
        <v>191</v>
      </c>
      <c r="L102" s="2" t="s">
        <v>191</v>
      </c>
      <c r="M102" s="2" t="s">
        <v>183</v>
      </c>
      <c r="N102" s="2" t="s">
        <v>191</v>
      </c>
      <c r="O102" s="2" t="s">
        <v>191</v>
      </c>
      <c r="P102" s="2">
        <v>25</v>
      </c>
      <c r="Q102" s="2">
        <f>+AQ102</f>
        <v>25</v>
      </c>
      <c r="R102" s="2">
        <f>COUNT(E102:P102)</f>
        <v>1</v>
      </c>
      <c r="S102" s="2">
        <f>SUM(E102:P102)</f>
        <v>25</v>
      </c>
      <c r="T102" s="2">
        <f>COUNTIF(E102:P102,"W")</f>
        <v>2</v>
      </c>
      <c r="U102">
        <f t="shared" ref="U102" si="404">SUM(V102:AE102)</f>
        <v>1</v>
      </c>
      <c r="V102">
        <f t="shared" si="372"/>
        <v>0</v>
      </c>
      <c r="W102">
        <f t="shared" si="373"/>
        <v>1</v>
      </c>
      <c r="X102">
        <f t="shared" si="374"/>
        <v>0</v>
      </c>
      <c r="Y102">
        <f t="shared" si="375"/>
        <v>0</v>
      </c>
      <c r="Z102">
        <f t="shared" si="376"/>
        <v>0</v>
      </c>
      <c r="AA102">
        <f t="shared" si="377"/>
        <v>0</v>
      </c>
      <c r="AB102">
        <f t="shared" si="378"/>
        <v>0</v>
      </c>
      <c r="AC102">
        <f t="shared" si="379"/>
        <v>0</v>
      </c>
      <c r="AD102">
        <f t="shared" si="380"/>
        <v>0</v>
      </c>
      <c r="AE102">
        <f t="shared" si="381"/>
        <v>0</v>
      </c>
      <c r="AG102" s="1">
        <f t="shared" ref="AG102" si="405">IF(V102&lt;9,+V102,8)</f>
        <v>0</v>
      </c>
      <c r="AH102" s="1">
        <f t="shared" ref="AH102" si="406">IF((V102+W102)&lt;9,(+W102),8-AG102)</f>
        <v>1</v>
      </c>
      <c r="AI102" s="1">
        <f t="shared" ref="AI102" si="407">IF((+V102+W102+X102)&lt;9,+X102,8-(AG102+AH102))</f>
        <v>0</v>
      </c>
      <c r="AJ102" s="1">
        <f t="shared" ref="AJ102" si="408">IF((V102+W102+X102+Y102)&lt;9,Y102,8-(AG102+AH102+AI102))</f>
        <v>0</v>
      </c>
      <c r="AK102" s="29">
        <f t="shared" ref="AK102" si="409">IF((V102+W102+X102+Y102+Z102)&lt;9,Z102,8-(AG102+AH102+AI102+AJ102))</f>
        <v>0</v>
      </c>
      <c r="AL102" s="29">
        <f t="shared" ref="AL102" si="410">IF((V102+W102+X102+Y102+Z102+AA102)&lt;9,AA102,8-(AG102+AH102+AI102+AJ102+AK102))</f>
        <v>0</v>
      </c>
      <c r="AM102" s="29">
        <f t="shared" ref="AM102" si="411">IF((V102+W102+X102+Y102+Z102+AA102+AB102)&lt;9,AB102,8-(AG102+AH102+AI102+AJ102+AK102+AL102))</f>
        <v>0</v>
      </c>
      <c r="AN102" s="29">
        <f t="shared" ref="AN102" si="412">IF((V102+W102+X102+Y102+Z102+AA102+AB102+AC102)&lt;9,AC102,8-(AG102+AH102+AI102+AJ102+AK102+AL102+AM102))</f>
        <v>0</v>
      </c>
      <c r="AO102" s="29">
        <f t="shared" ref="AO102" si="413">IF((V102+W102+X102+Y102+Z102+AA102+AB102+AC102+AD102)&lt;9,AD102,8-(AG102+AH102+AI102+AJ102+AK102+AL102+AM102+AN102))</f>
        <v>0</v>
      </c>
      <c r="AP102" s="29">
        <f t="shared" ref="AP102" si="414">IF((V102+W102+X102+Y102+Z102+AA102+AB102+AC102+AD102+AE102)&lt;9,AE102,8-(AG102+AH102+AI102+AJ102+AK102+AL102+AM102+AN102+AO102))</f>
        <v>0</v>
      </c>
      <c r="AQ102" s="31">
        <f t="shared" ref="AQ102" si="415">SUM(AR102:BA102)</f>
        <v>25</v>
      </c>
      <c r="AR102">
        <f t="shared" ref="AR102" si="416">+AG102*AR$63</f>
        <v>0</v>
      </c>
      <c r="AS102">
        <f t="shared" ref="AS102" si="417">+AH102*AS$63</f>
        <v>25</v>
      </c>
      <c r="AT102">
        <f t="shared" ref="AT102" si="418">+AI102*AT$63</f>
        <v>0</v>
      </c>
      <c r="AU102">
        <f t="shared" ref="AU102" si="419">+AJ102*AU$63</f>
        <v>0</v>
      </c>
      <c r="AV102">
        <f t="shared" ref="AV102" si="420">+AK102*AV$63</f>
        <v>0</v>
      </c>
      <c r="AW102">
        <f t="shared" ref="AW102" si="421">+AL102*AW$63</f>
        <v>0</v>
      </c>
      <c r="AX102">
        <f t="shared" ref="AX102" si="422">+AM102*AX$63</f>
        <v>0</v>
      </c>
      <c r="AY102">
        <f t="shared" ref="AY102" si="423">+AN102*AY$63</f>
        <v>0</v>
      </c>
      <c r="AZ102">
        <f t="shared" ref="AZ102" si="424">+AO102*AZ$63</f>
        <v>0</v>
      </c>
      <c r="BA102">
        <f t="shared" ref="BA102" si="425">+AP102*BA$63</f>
        <v>0</v>
      </c>
    </row>
    <row r="103" spans="1:53" x14ac:dyDescent="0.25">
      <c r="B103" t="s">
        <v>224</v>
      </c>
      <c r="C103" t="s">
        <v>225</v>
      </c>
      <c r="D103" t="s">
        <v>57</v>
      </c>
      <c r="E103" s="2">
        <v>15</v>
      </c>
      <c r="F103" s="2" t="s">
        <v>183</v>
      </c>
      <c r="G103" s="2">
        <v>18</v>
      </c>
      <c r="H103" s="2" t="s">
        <v>191</v>
      </c>
      <c r="I103" s="2">
        <v>15</v>
      </c>
      <c r="J103" s="2" t="s">
        <v>191</v>
      </c>
      <c r="K103" s="2" t="s">
        <v>191</v>
      </c>
      <c r="L103" s="2" t="s">
        <v>191</v>
      </c>
      <c r="M103" s="2" t="s">
        <v>191</v>
      </c>
      <c r="N103" s="2" t="s">
        <v>191</v>
      </c>
      <c r="O103" s="2" t="s">
        <v>191</v>
      </c>
      <c r="P103" s="2" t="s">
        <v>191</v>
      </c>
      <c r="Q103" s="2">
        <f>+AQ103</f>
        <v>48</v>
      </c>
      <c r="R103" s="2">
        <f>COUNT(E103:P103)</f>
        <v>3</v>
      </c>
      <c r="S103" s="2">
        <f>SUM(E103:P103)</f>
        <v>48</v>
      </c>
      <c r="T103" s="2">
        <f>COUNTIF(E103:P103,"W")</f>
        <v>1</v>
      </c>
      <c r="U103">
        <f t="shared" ref="U103" si="426">SUM(V103:AE103)</f>
        <v>3</v>
      </c>
      <c r="V103">
        <f t="shared" si="372"/>
        <v>0</v>
      </c>
      <c r="W103">
        <f t="shared" si="373"/>
        <v>0</v>
      </c>
      <c r="X103">
        <f t="shared" si="374"/>
        <v>0</v>
      </c>
      <c r="Y103">
        <f t="shared" si="375"/>
        <v>1</v>
      </c>
      <c r="Z103">
        <f t="shared" si="376"/>
        <v>0</v>
      </c>
      <c r="AA103">
        <f t="shared" si="377"/>
        <v>2</v>
      </c>
      <c r="AB103">
        <f t="shared" si="378"/>
        <v>0</v>
      </c>
      <c r="AC103">
        <f t="shared" si="379"/>
        <v>0</v>
      </c>
      <c r="AD103">
        <f t="shared" si="380"/>
        <v>0</v>
      </c>
      <c r="AE103">
        <f t="shared" si="381"/>
        <v>0</v>
      </c>
      <c r="AG103" s="1">
        <f t="shared" ref="AG103" si="427">IF(V103&lt;9,+V103,8)</f>
        <v>0</v>
      </c>
      <c r="AH103" s="1">
        <f t="shared" ref="AH103" si="428">IF((V103+W103)&lt;9,(+W103),8-AG103)</f>
        <v>0</v>
      </c>
      <c r="AI103" s="1">
        <f t="shared" ref="AI103" si="429">IF((+V103+W103+X103)&lt;9,+X103,8-(AG103+AH103))</f>
        <v>0</v>
      </c>
      <c r="AJ103" s="1">
        <f t="shared" ref="AJ103" si="430">IF((V103+W103+X103+Y103)&lt;9,Y103,8-(AG103+AH103+AI103))</f>
        <v>1</v>
      </c>
      <c r="AK103" s="29">
        <f t="shared" ref="AK103" si="431">IF((V103+W103+X103+Y103+Z103)&lt;9,Z103,8-(AG103+AH103+AI103+AJ103))</f>
        <v>0</v>
      </c>
      <c r="AL103" s="29">
        <f t="shared" ref="AL103" si="432">IF((V103+W103+X103+Y103+Z103+AA103)&lt;9,AA103,8-(AG103+AH103+AI103+AJ103+AK103))</f>
        <v>2</v>
      </c>
      <c r="AM103" s="29">
        <f t="shared" ref="AM103" si="433">IF((V103+W103+X103+Y103+Z103+AA103+AB103)&lt;9,AB103,8-(AG103+AH103+AI103+AJ103+AK103+AL103))</f>
        <v>0</v>
      </c>
      <c r="AN103" s="29">
        <f t="shared" ref="AN103" si="434">IF((V103+W103+X103+Y103+Z103+AA103+AB103+AC103)&lt;9,AC103,8-(AG103+AH103+AI103+AJ103+AK103+AL103+AM103))</f>
        <v>0</v>
      </c>
      <c r="AO103" s="29">
        <f t="shared" ref="AO103" si="435">IF((V103+W103+X103+Y103+Z103+AA103+AB103+AC103+AD103)&lt;9,AD103,8-(AG103+AH103+AI103+AJ103+AK103+AL103+AM103+AN103))</f>
        <v>0</v>
      </c>
      <c r="AP103" s="29">
        <f t="shared" ref="AP103" si="436">IF((V103+W103+X103+Y103+Z103+AA103+AB103+AC103+AD103+AE103)&lt;9,AE103,8-(AG103+AH103+AI103+AJ103+AK103+AL103+AM103+AN103+AO103))</f>
        <v>0</v>
      </c>
      <c r="AQ103" s="31">
        <f t="shared" ref="AQ103" si="437">SUM(AR103:BA103)</f>
        <v>48</v>
      </c>
      <c r="AR103">
        <f t="shared" ref="AR103" si="438">+AG103*AR$63</f>
        <v>0</v>
      </c>
      <c r="AS103">
        <f t="shared" ref="AS103" si="439">+AH103*AS$63</f>
        <v>0</v>
      </c>
      <c r="AT103">
        <f t="shared" ref="AT103" si="440">+AI103*AT$63</f>
        <v>0</v>
      </c>
      <c r="AU103">
        <f t="shared" ref="AU103" si="441">+AJ103*AU$63</f>
        <v>18</v>
      </c>
      <c r="AV103">
        <f t="shared" ref="AV103" si="442">+AK103*AV$63</f>
        <v>0</v>
      </c>
      <c r="AW103">
        <f t="shared" ref="AW103" si="443">+AL103*AW$63</f>
        <v>30</v>
      </c>
      <c r="AX103">
        <f t="shared" ref="AX103" si="444">+AM103*AX$63</f>
        <v>0</v>
      </c>
      <c r="AY103">
        <f t="shared" ref="AY103" si="445">+AN103*AY$63</f>
        <v>0</v>
      </c>
      <c r="AZ103">
        <f t="shared" ref="AZ103" si="446">+AO103*AZ$63</f>
        <v>0</v>
      </c>
      <c r="BA103">
        <f t="shared" ref="BA103" si="447">+AP103*BA$63</f>
        <v>0</v>
      </c>
    </row>
    <row r="104" spans="1:53" x14ac:dyDescent="0.25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1:53" ht="21" hidden="1" customHeight="1" x14ac:dyDescent="0.35">
      <c r="A105" t="str">
        <f t="shared" si="14"/>
        <v>YOUTH</v>
      </c>
      <c r="B105" s="42" t="s">
        <v>19</v>
      </c>
      <c r="C105" s="43"/>
      <c r="D105" s="43"/>
      <c r="E105" s="2" t="str">
        <f>+$E$3</f>
        <v>MM</v>
      </c>
      <c r="F105" s="2" t="str">
        <f>+$F$3</f>
        <v>BF</v>
      </c>
      <c r="G105" s="2" t="str">
        <f>+$G$3</f>
        <v>MI</v>
      </c>
      <c r="H105" s="2" t="str">
        <f>+$H$3</f>
        <v>MI</v>
      </c>
      <c r="I105" s="2" t="str">
        <f>+$I$3</f>
        <v>GL</v>
      </c>
      <c r="J105" s="2" t="str">
        <f t="shared" ref="J105:P105" si="448">+J$3</f>
        <v>ME</v>
      </c>
      <c r="K105" s="2" t="str">
        <f t="shared" si="448"/>
        <v>ES</v>
      </c>
      <c r="L105" s="2" t="str">
        <f t="shared" si="448"/>
        <v>BF</v>
      </c>
      <c r="M105" s="2" t="str">
        <f t="shared" si="448"/>
        <v>GL</v>
      </c>
      <c r="N105" s="2" t="str">
        <f t="shared" si="448"/>
        <v>MM</v>
      </c>
      <c r="O105" s="2" t="str">
        <f t="shared" si="448"/>
        <v>ES</v>
      </c>
      <c r="P105" s="2" t="str">
        <f t="shared" si="448"/>
        <v>ME</v>
      </c>
      <c r="Q105" s="48" t="s">
        <v>7</v>
      </c>
      <c r="R105" s="45" t="s">
        <v>8</v>
      </c>
      <c r="S105" s="48" t="s">
        <v>9</v>
      </c>
      <c r="T105" s="54" t="s">
        <v>150</v>
      </c>
    </row>
    <row r="106" spans="1:53" hidden="1" x14ac:dyDescent="0.25">
      <c r="A106" t="str">
        <f t="shared" si="14"/>
        <v>Last NameFirst Name</v>
      </c>
      <c r="B106" s="3" t="s">
        <v>10</v>
      </c>
      <c r="C106" s="3" t="s">
        <v>11</v>
      </c>
      <c r="D106" s="4" t="s">
        <v>12</v>
      </c>
      <c r="E106" s="21">
        <f>+E$4</f>
        <v>44682</v>
      </c>
      <c r="F106" s="21">
        <f t="shared" ref="F106:P106" si="449">+F$4</f>
        <v>44696</v>
      </c>
      <c r="G106" s="21">
        <f t="shared" si="449"/>
        <v>44702</v>
      </c>
      <c r="H106" s="21">
        <f t="shared" si="449"/>
        <v>44703</v>
      </c>
      <c r="I106" s="21">
        <f t="shared" si="449"/>
        <v>44717</v>
      </c>
      <c r="J106" s="21">
        <f t="shared" si="449"/>
        <v>44738</v>
      </c>
      <c r="K106" s="21">
        <f t="shared" si="449"/>
        <v>44780</v>
      </c>
      <c r="L106" s="21">
        <f t="shared" si="449"/>
        <v>44801</v>
      </c>
      <c r="M106" s="21">
        <f t="shared" si="449"/>
        <v>44815</v>
      </c>
      <c r="N106" s="21">
        <f t="shared" si="449"/>
        <v>44822</v>
      </c>
      <c r="O106" s="21">
        <f t="shared" si="449"/>
        <v>44829</v>
      </c>
      <c r="P106" s="21">
        <f t="shared" si="449"/>
        <v>44843</v>
      </c>
      <c r="Q106" s="49"/>
      <c r="R106" s="50"/>
      <c r="S106" s="49"/>
      <c r="T106" s="55"/>
      <c r="U106" s="2" t="s">
        <v>9</v>
      </c>
      <c r="V106" s="2">
        <v>30</v>
      </c>
      <c r="W106" s="2">
        <v>25</v>
      </c>
      <c r="X106" s="2">
        <v>21</v>
      </c>
      <c r="Y106" s="2">
        <v>18</v>
      </c>
      <c r="Z106" s="2">
        <v>16</v>
      </c>
      <c r="AA106" s="2">
        <v>15</v>
      </c>
      <c r="AB106" s="2">
        <v>14</v>
      </c>
      <c r="AC106" s="2">
        <v>13</v>
      </c>
      <c r="AD106" s="2">
        <v>12</v>
      </c>
      <c r="AE106" s="2">
        <v>11</v>
      </c>
      <c r="AF106" s="30"/>
      <c r="AG106" s="2">
        <v>30</v>
      </c>
      <c r="AH106" s="2">
        <v>25</v>
      </c>
      <c r="AI106" s="2">
        <v>21</v>
      </c>
      <c r="AJ106" s="2">
        <v>18</v>
      </c>
      <c r="AK106" s="2">
        <v>16</v>
      </c>
      <c r="AL106" s="2">
        <v>15</v>
      </c>
      <c r="AM106" s="2">
        <v>14</v>
      </c>
      <c r="AN106" s="2">
        <v>13</v>
      </c>
      <c r="AO106" s="2">
        <v>12</v>
      </c>
      <c r="AP106" s="2">
        <v>11</v>
      </c>
      <c r="AQ106" s="32"/>
      <c r="AR106" s="2">
        <v>30</v>
      </c>
      <c r="AS106" s="2">
        <v>25</v>
      </c>
      <c r="AT106" s="2">
        <v>21</v>
      </c>
      <c r="AU106" s="2">
        <v>18</v>
      </c>
      <c r="AV106" s="2">
        <v>16</v>
      </c>
      <c r="AW106" s="2">
        <v>15</v>
      </c>
      <c r="AX106" s="2">
        <v>14</v>
      </c>
      <c r="AY106" s="2">
        <v>13</v>
      </c>
      <c r="AZ106" s="2">
        <v>12</v>
      </c>
      <c r="BA106" s="2">
        <v>11</v>
      </c>
    </row>
    <row r="107" spans="1:53" hidden="1" x14ac:dyDescent="0.25">
      <c r="A107" t="str">
        <f t="shared" si="14"/>
        <v/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>
        <f t="shared" ref="Q107" si="450">+AQ107</f>
        <v>0</v>
      </c>
      <c r="R107" s="1">
        <f t="shared" ref="R107" si="451">COUNT(E107:P107)</f>
        <v>0</v>
      </c>
      <c r="S107" s="1">
        <f t="shared" ref="S107" si="452">SUM(E107:P107)</f>
        <v>0</v>
      </c>
      <c r="T107" s="2">
        <f t="shared" ref="T107" si="453">COUNTIF(E107:P107,"W")</f>
        <v>0</v>
      </c>
      <c r="U107">
        <f t="shared" ref="U107" si="454">SUM(V107:AE107)</f>
        <v>0</v>
      </c>
      <c r="V107">
        <f t="shared" ref="V107" si="455">COUNTIF($E107:$P107,$V$63)</f>
        <v>0</v>
      </c>
      <c r="W107">
        <f t="shared" ref="W107" si="456">COUNTIF($E107:$P107,$W$63)</f>
        <v>0</v>
      </c>
      <c r="X107">
        <f t="shared" ref="X107" si="457">COUNTIF($E107:$P107,$X$63)</f>
        <v>0</v>
      </c>
      <c r="Y107">
        <f t="shared" ref="Y107" si="458">COUNTIF($E107:$P107,$Y$63)</f>
        <v>0</v>
      </c>
      <c r="Z107">
        <f t="shared" ref="Z107" si="459">COUNTIF($E107:$P107,$Z$63)</f>
        <v>0</v>
      </c>
      <c r="AA107">
        <f t="shared" ref="AA107" si="460">COUNTIF($E107:$P107,$AA$63)</f>
        <v>0</v>
      </c>
      <c r="AB107">
        <f t="shared" ref="AB107" si="461">COUNTIF($E107:$P107,$AB$63)</f>
        <v>0</v>
      </c>
      <c r="AC107">
        <f t="shared" ref="AC107" si="462">COUNTIF($E107:$P107,$AC$63)</f>
        <v>0</v>
      </c>
      <c r="AD107">
        <f t="shared" ref="AD107" si="463">COUNTIF($E107:$P107,$AD$63)</f>
        <v>0</v>
      </c>
      <c r="AE107">
        <f t="shared" ref="AE107" si="464">COUNTIF($E107:$P107,$AE$63)</f>
        <v>0</v>
      </c>
      <c r="AG107" s="1">
        <f t="shared" ref="AG107" si="465">IF(V107&lt;9,+V107,8)</f>
        <v>0</v>
      </c>
      <c r="AH107" s="1">
        <f t="shared" ref="AH107" si="466">IF((V107+W107)&lt;9,(+W107),8-AG107)</f>
        <v>0</v>
      </c>
      <c r="AI107" s="1">
        <f>IF((+V107+W107+X107)&lt;9,+X107,8-(AG107+AH107))</f>
        <v>0</v>
      </c>
      <c r="AJ107" s="1">
        <f t="shared" ref="AJ107" si="467">IF((V107+W107+X107+Y107)&lt;9,Y107,8-(AG107+AH107+AI107))</f>
        <v>0</v>
      </c>
      <c r="AK107" s="29">
        <f t="shared" ref="AK107" si="468">IF((V107+W107+X107+Y107+Z107)&lt;9,Z107,8-(AG107+AH107+AI107+AJ107))</f>
        <v>0</v>
      </c>
      <c r="AL107" s="29">
        <f t="shared" ref="AL107" si="469">IF((V107+W107+X107+Y107+Z107+AA107)&lt;9,AA107,8-(AG107+AH107+AI107+AJ107+AK107))</f>
        <v>0</v>
      </c>
      <c r="AM107" s="29">
        <f t="shared" ref="AM107" si="470">IF((V107+W107+X107+Y107+Z107+AA107+AB107)&lt;9,AB107,8-(AG107+AH107+AI107+AJ107+AK107+AL107))</f>
        <v>0</v>
      </c>
      <c r="AN107" s="29">
        <f t="shared" ref="AN107" si="471">IF((V107+W107+X107+Y107+Z107+AA107+AB107+AC107)&lt;9,AC107,8-(AG107+AH107+AI107+AJ107+AK107+AL107+AM107))</f>
        <v>0</v>
      </c>
      <c r="AO107" s="29">
        <f t="shared" ref="AO107" si="472">IF((V107+W107+X107+Y107+Z107+AA107+AB107+AC107+AD107)&lt;9,AD107,8-(AG107+AH107+AI107+AJ107+AK107+AL107+AM107+AN107))</f>
        <v>0</v>
      </c>
      <c r="AP107" s="29">
        <f t="shared" ref="AP107" si="473">IF((V107+W107+X107+Y107+Z107+AA107+AB107+AC107+AD107+AE107)&lt;9,AE107,8-(AG107+AH107+AI107+AJ107+AK107+AL107+AM107+AN107+AO107))</f>
        <v>0</v>
      </c>
      <c r="AQ107" s="31">
        <f t="shared" ref="AQ107" si="474">SUM(AR107:BA107)</f>
        <v>0</v>
      </c>
      <c r="AR107">
        <f t="shared" ref="AR107" si="475">+AG107*AR$63</f>
        <v>0</v>
      </c>
      <c r="AS107">
        <f t="shared" ref="AS107" si="476">+AH107*AS$63</f>
        <v>0</v>
      </c>
      <c r="AT107">
        <f t="shared" ref="AT107" si="477">+AI107*AT$63</f>
        <v>0</v>
      </c>
      <c r="AU107">
        <f t="shared" ref="AU107" si="478">+AJ107*AU$63</f>
        <v>0</v>
      </c>
      <c r="AV107">
        <f t="shared" ref="AV107" si="479">+AK107*AV$63</f>
        <v>0</v>
      </c>
      <c r="AW107">
        <f t="shared" ref="AW107" si="480">+AL107*AW$63</f>
        <v>0</v>
      </c>
      <c r="AX107">
        <f t="shared" ref="AX107" si="481">+AM107*AX$63</f>
        <v>0</v>
      </c>
      <c r="AY107">
        <f t="shared" ref="AY107" si="482">+AN107*AY$63</f>
        <v>0</v>
      </c>
      <c r="AZ107">
        <f t="shared" ref="AZ107" si="483">+AO107*AZ$63</f>
        <v>0</v>
      </c>
      <c r="BA107">
        <f t="shared" ref="BA107" si="484">+AP107*BA$63</f>
        <v>0</v>
      </c>
    </row>
    <row r="108" spans="1:53" hidden="1" x14ac:dyDescent="0.25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53" ht="15.75" hidden="1" thickBot="1" x14ac:dyDescent="0.3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1:53" ht="15.75" hidden="1" thickBot="1" x14ac:dyDescent="0.3">
      <c r="B110" s="22" t="s">
        <v>20</v>
      </c>
      <c r="C110" s="23" t="s">
        <v>177</v>
      </c>
      <c r="D110" s="23"/>
      <c r="E110" s="24"/>
      <c r="F110" s="1"/>
      <c r="G110" s="1"/>
      <c r="H110" s="6" t="s">
        <v>20</v>
      </c>
      <c r="I110" s="40" t="s">
        <v>184</v>
      </c>
      <c r="J110" s="40"/>
      <c r="K110" s="40"/>
      <c r="L110" s="41"/>
      <c r="M110" s="1"/>
      <c r="N110" s="1"/>
      <c r="O110" s="1"/>
      <c r="P110" s="1"/>
      <c r="Q110" s="1"/>
    </row>
    <row r="111" spans="1:53" hidden="1" x14ac:dyDescent="0.25">
      <c r="B111" s="17" t="s">
        <v>178</v>
      </c>
      <c r="E111" s="10"/>
      <c r="F111" s="1"/>
      <c r="G111" s="1"/>
      <c r="H111" s="9" t="s">
        <v>67</v>
      </c>
      <c r="K111" s="5" t="s">
        <v>186</v>
      </c>
      <c r="L111" s="10"/>
      <c r="M111" s="1"/>
      <c r="N111" s="1"/>
      <c r="O111" s="1"/>
      <c r="P111" s="1"/>
      <c r="Q111" s="1"/>
    </row>
    <row r="112" spans="1:53" hidden="1" x14ac:dyDescent="0.25">
      <c r="B112" s="17" t="s">
        <v>179</v>
      </c>
      <c r="E112" s="10"/>
      <c r="F112" s="1"/>
      <c r="G112" s="1"/>
      <c r="H112" s="9" t="s">
        <v>71</v>
      </c>
      <c r="K112" s="5" t="s">
        <v>187</v>
      </c>
      <c r="L112" s="10"/>
      <c r="M112" s="1"/>
      <c r="N112" s="1"/>
      <c r="O112" s="1"/>
      <c r="P112" s="1"/>
      <c r="Q112" s="1"/>
    </row>
    <row r="113" spans="2:17" hidden="1" x14ac:dyDescent="0.25">
      <c r="B113" s="17" t="s">
        <v>95</v>
      </c>
      <c r="E113" s="10"/>
      <c r="F113" s="1"/>
      <c r="G113" s="1"/>
      <c r="H113" s="9" t="s">
        <v>90</v>
      </c>
      <c r="K113" s="5" t="s">
        <v>189</v>
      </c>
      <c r="L113" s="10"/>
      <c r="M113" s="1"/>
      <c r="N113" s="1"/>
      <c r="O113" s="1"/>
      <c r="P113" s="1"/>
      <c r="Q113" s="1"/>
    </row>
    <row r="114" spans="2:17" hidden="1" x14ac:dyDescent="0.25">
      <c r="B114" s="17" t="s">
        <v>96</v>
      </c>
      <c r="E114" s="10"/>
      <c r="F114" s="1"/>
      <c r="G114" s="1"/>
      <c r="H114" s="9" t="s">
        <v>70</v>
      </c>
      <c r="K114" s="5"/>
      <c r="L114" s="10"/>
      <c r="M114" s="1"/>
      <c r="N114" s="1"/>
      <c r="O114" s="1"/>
      <c r="P114" s="1"/>
      <c r="Q114" s="1"/>
    </row>
    <row r="115" spans="2:17" hidden="1" x14ac:dyDescent="0.25">
      <c r="B115" s="17" t="s">
        <v>97</v>
      </c>
      <c r="E115" s="10"/>
      <c r="F115" s="1"/>
      <c r="G115" s="1"/>
      <c r="H115" s="9" t="s">
        <v>68</v>
      </c>
      <c r="K115" s="5"/>
      <c r="L115" s="10"/>
      <c r="M115" s="1"/>
      <c r="N115" s="1"/>
      <c r="O115" s="1"/>
      <c r="P115" s="1"/>
      <c r="Q115" s="1"/>
    </row>
    <row r="116" spans="2:17" hidden="1" x14ac:dyDescent="0.25">
      <c r="B116" s="17" t="s">
        <v>99</v>
      </c>
      <c r="E116" s="10"/>
      <c r="F116" s="1"/>
      <c r="G116" s="1"/>
      <c r="H116" s="9" t="s">
        <v>69</v>
      </c>
      <c r="K116" s="5"/>
      <c r="L116" s="10"/>
      <c r="M116" s="1"/>
      <c r="N116" s="1"/>
      <c r="O116" s="1"/>
      <c r="P116" s="1"/>
      <c r="Q116" s="1"/>
    </row>
    <row r="117" spans="2:17" hidden="1" x14ac:dyDescent="0.25">
      <c r="B117" s="17" t="s">
        <v>98</v>
      </c>
      <c r="E117" s="10"/>
      <c r="F117" s="1"/>
      <c r="G117" s="1"/>
      <c r="H117" s="9" t="s">
        <v>73</v>
      </c>
      <c r="K117" s="5"/>
      <c r="L117" s="10"/>
      <c r="M117" s="1"/>
      <c r="N117" s="1"/>
      <c r="O117" s="1"/>
      <c r="P117" s="1"/>
      <c r="Q117" s="1"/>
    </row>
    <row r="118" spans="2:17" hidden="1" x14ac:dyDescent="0.25">
      <c r="B118" s="17" t="s">
        <v>100</v>
      </c>
      <c r="E118" s="10"/>
      <c r="F118" s="1"/>
      <c r="G118" s="1"/>
      <c r="H118" s="9" t="s">
        <v>157</v>
      </c>
      <c r="K118" s="5"/>
      <c r="L118" s="10"/>
      <c r="M118" s="1"/>
      <c r="N118" s="1"/>
      <c r="O118" s="1"/>
      <c r="P118" s="1"/>
      <c r="Q118" s="1"/>
    </row>
    <row r="119" spans="2:17" hidden="1" x14ac:dyDescent="0.25">
      <c r="B119" s="17" t="s">
        <v>182</v>
      </c>
      <c r="E119" s="10"/>
      <c r="F119" s="1"/>
      <c r="G119" s="1"/>
      <c r="H119" s="9" t="s">
        <v>185</v>
      </c>
      <c r="K119" s="5"/>
      <c r="L119" s="10"/>
      <c r="M119" s="1"/>
      <c r="N119" s="1"/>
      <c r="O119" s="1"/>
      <c r="P119" s="1"/>
      <c r="Q119" s="1"/>
    </row>
    <row r="120" spans="2:17" hidden="1" x14ac:dyDescent="0.25">
      <c r="B120" s="17" t="s">
        <v>181</v>
      </c>
      <c r="E120" s="10"/>
      <c r="F120" s="1"/>
      <c r="G120" s="1"/>
      <c r="H120" s="9" t="s">
        <v>188</v>
      </c>
      <c r="K120" s="5"/>
      <c r="L120" s="10"/>
      <c r="M120" s="1"/>
      <c r="N120" s="1"/>
      <c r="O120" s="1"/>
      <c r="P120" s="1"/>
      <c r="Q120" s="1"/>
    </row>
    <row r="121" spans="2:17" hidden="1" x14ac:dyDescent="0.25">
      <c r="B121" s="17" t="s">
        <v>102</v>
      </c>
      <c r="E121" s="10"/>
      <c r="F121" s="1"/>
      <c r="G121" s="1"/>
      <c r="H121" s="9" t="s">
        <v>74</v>
      </c>
      <c r="K121" s="5"/>
      <c r="L121" s="10"/>
      <c r="M121" s="1"/>
      <c r="N121" s="1"/>
      <c r="O121" s="1"/>
      <c r="P121" s="1"/>
      <c r="Q121" s="1"/>
    </row>
    <row r="122" spans="2:17" hidden="1" x14ac:dyDescent="0.25">
      <c r="B122" s="17" t="s">
        <v>180</v>
      </c>
      <c r="E122" s="10"/>
      <c r="F122" s="1"/>
      <c r="G122" s="1"/>
      <c r="H122" s="9" t="s">
        <v>72</v>
      </c>
      <c r="K122" s="5"/>
      <c r="L122" s="10"/>
      <c r="M122" s="1"/>
      <c r="N122" s="1"/>
      <c r="O122" s="1"/>
      <c r="P122" s="1"/>
      <c r="Q122" s="1"/>
    </row>
    <row r="123" spans="2:17" ht="15.75" hidden="1" thickBot="1" x14ac:dyDescent="0.3">
      <c r="B123" s="20" t="s">
        <v>101</v>
      </c>
      <c r="C123" s="12"/>
      <c r="D123" s="12"/>
      <c r="E123" s="13"/>
      <c r="F123" s="1"/>
      <c r="G123" s="1"/>
      <c r="H123" s="11" t="s">
        <v>158</v>
      </c>
      <c r="I123" s="12"/>
      <c r="J123" s="12"/>
      <c r="K123" s="34"/>
      <c r="L123" s="13"/>
      <c r="M123" s="1"/>
      <c r="N123" s="1"/>
      <c r="O123" s="1"/>
      <c r="P123" s="1"/>
      <c r="Q123" s="1"/>
    </row>
    <row r="124" spans="2:17" ht="15.75" hidden="1" thickBot="1" x14ac:dyDescent="0.3"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ht="15.75" hidden="1" thickBot="1" x14ac:dyDescent="0.3">
      <c r="B125" s="22" t="s">
        <v>20</v>
      </c>
      <c r="C125" s="23" t="s">
        <v>226</v>
      </c>
      <c r="D125" s="23"/>
      <c r="E125" s="24"/>
      <c r="F125" s="1"/>
      <c r="G125" s="1"/>
      <c r="H125" s="22" t="s">
        <v>20</v>
      </c>
      <c r="I125" s="23"/>
      <c r="J125" s="23" t="s">
        <v>237</v>
      </c>
      <c r="K125" s="23"/>
      <c r="L125" s="24"/>
      <c r="M125" s="1"/>
      <c r="N125" s="1"/>
      <c r="O125" s="1"/>
      <c r="P125" s="1"/>
      <c r="Q125" s="1"/>
    </row>
    <row r="126" spans="2:17" hidden="1" x14ac:dyDescent="0.25">
      <c r="B126" s="17" t="s">
        <v>227</v>
      </c>
      <c r="C126" s="15"/>
      <c r="D126" s="15" t="s">
        <v>228</v>
      </c>
      <c r="E126" s="10"/>
      <c r="F126" s="1"/>
      <c r="G126" s="1"/>
      <c r="H126" s="17" t="s">
        <v>227</v>
      </c>
      <c r="K126" t="s">
        <v>228</v>
      </c>
      <c r="L126" s="10"/>
      <c r="M126" s="1"/>
      <c r="N126" s="1"/>
      <c r="O126" s="1"/>
      <c r="P126" s="1"/>
      <c r="Q126" s="1"/>
    </row>
    <row r="127" spans="2:17" hidden="1" x14ac:dyDescent="0.25">
      <c r="B127" s="17" t="s">
        <v>130</v>
      </c>
      <c r="D127" t="s">
        <v>145</v>
      </c>
      <c r="E127" s="10"/>
      <c r="F127" s="1"/>
      <c r="G127" s="1"/>
      <c r="H127" s="17" t="s">
        <v>130</v>
      </c>
      <c r="K127" t="s">
        <v>145</v>
      </c>
      <c r="L127" s="10"/>
      <c r="M127" s="1"/>
      <c r="N127" s="1"/>
      <c r="O127" s="1"/>
      <c r="P127" s="1"/>
      <c r="Q127" s="1"/>
    </row>
    <row r="128" spans="2:17" hidden="1" x14ac:dyDescent="0.25">
      <c r="B128" s="17" t="s">
        <v>131</v>
      </c>
      <c r="D128" t="s">
        <v>146</v>
      </c>
      <c r="E128" s="10"/>
      <c r="F128" s="1"/>
      <c r="G128" s="1"/>
      <c r="H128" s="17" t="s">
        <v>131</v>
      </c>
      <c r="K128" t="s">
        <v>146</v>
      </c>
      <c r="L128" s="10"/>
      <c r="M128" s="1"/>
      <c r="N128" s="1"/>
      <c r="O128" s="1"/>
      <c r="P128" s="1"/>
      <c r="Q128" s="1"/>
    </row>
    <row r="129" spans="2:17" hidden="1" x14ac:dyDescent="0.25">
      <c r="B129" s="17" t="s">
        <v>132</v>
      </c>
      <c r="D129" t="s">
        <v>147</v>
      </c>
      <c r="E129" s="10"/>
      <c r="F129" s="1"/>
      <c r="G129" s="1"/>
      <c r="H129" s="17" t="s">
        <v>132</v>
      </c>
      <c r="K129" t="s">
        <v>147</v>
      </c>
      <c r="L129" s="10"/>
      <c r="M129" s="1"/>
      <c r="N129" s="1"/>
      <c r="O129" s="1"/>
      <c r="P129" s="1"/>
      <c r="Q129" s="1"/>
    </row>
    <row r="130" spans="2:17" hidden="1" x14ac:dyDescent="0.25">
      <c r="B130" s="17" t="s">
        <v>133</v>
      </c>
      <c r="D130" t="s">
        <v>229</v>
      </c>
      <c r="E130" s="10"/>
      <c r="F130" s="1"/>
      <c r="G130" s="1"/>
      <c r="H130" s="17" t="s">
        <v>133</v>
      </c>
      <c r="K130" t="s">
        <v>229</v>
      </c>
      <c r="L130" s="10"/>
      <c r="M130" s="1"/>
      <c r="N130" s="1"/>
      <c r="O130" s="1"/>
      <c r="P130" s="1"/>
      <c r="Q130" s="1"/>
    </row>
    <row r="131" spans="2:17" hidden="1" x14ac:dyDescent="0.25">
      <c r="B131" s="17" t="s">
        <v>134</v>
      </c>
      <c r="D131" t="s">
        <v>148</v>
      </c>
      <c r="E131" s="10"/>
      <c r="F131" s="1"/>
      <c r="G131" s="1"/>
      <c r="H131" s="17" t="s">
        <v>134</v>
      </c>
      <c r="K131" t="s">
        <v>148</v>
      </c>
      <c r="L131" s="10"/>
      <c r="M131" s="1"/>
      <c r="N131" s="1"/>
      <c r="O131" s="1"/>
      <c r="P131" s="1"/>
      <c r="Q131" s="1"/>
    </row>
    <row r="132" spans="2:17" hidden="1" x14ac:dyDescent="0.25">
      <c r="B132" s="17" t="s">
        <v>135</v>
      </c>
      <c r="D132" t="s">
        <v>149</v>
      </c>
      <c r="E132" s="10"/>
      <c r="F132" s="1"/>
      <c r="G132" s="1"/>
      <c r="H132" s="17" t="s">
        <v>135</v>
      </c>
      <c r="K132" t="s">
        <v>149</v>
      </c>
      <c r="L132" s="10"/>
      <c r="M132" s="1"/>
      <c r="N132" s="1"/>
      <c r="O132" s="1"/>
      <c r="P132" s="1"/>
      <c r="Q132" s="1"/>
    </row>
    <row r="133" spans="2:17" hidden="1" x14ac:dyDescent="0.25">
      <c r="B133" s="17" t="s">
        <v>136</v>
      </c>
      <c r="D133" t="s">
        <v>230</v>
      </c>
      <c r="E133" s="10"/>
      <c r="F133" s="1"/>
      <c r="G133" s="1"/>
      <c r="H133" s="17" t="s">
        <v>136</v>
      </c>
      <c r="K133" t="s">
        <v>230</v>
      </c>
      <c r="L133" s="10"/>
      <c r="M133" s="1"/>
      <c r="N133" s="1"/>
      <c r="O133" s="1"/>
      <c r="P133" s="1"/>
      <c r="Q133" s="1"/>
    </row>
    <row r="134" spans="2:17" hidden="1" x14ac:dyDescent="0.25">
      <c r="B134" s="17" t="s">
        <v>137</v>
      </c>
      <c r="D134" t="s">
        <v>231</v>
      </c>
      <c r="E134" s="10"/>
      <c r="F134" s="1"/>
      <c r="G134" s="1"/>
      <c r="H134" s="17" t="s">
        <v>137</v>
      </c>
      <c r="K134" t="s">
        <v>231</v>
      </c>
      <c r="L134" s="10"/>
      <c r="M134" s="1"/>
      <c r="N134" s="1"/>
      <c r="O134" s="1"/>
      <c r="P134" s="1"/>
      <c r="Q134" s="1"/>
    </row>
    <row r="135" spans="2:17" hidden="1" x14ac:dyDescent="0.25">
      <c r="B135" s="17" t="s">
        <v>138</v>
      </c>
      <c r="D135" t="s">
        <v>232</v>
      </c>
      <c r="E135" s="10"/>
      <c r="F135" s="1"/>
      <c r="G135" s="1"/>
      <c r="H135" s="17" t="s">
        <v>138</v>
      </c>
      <c r="K135" t="s">
        <v>232</v>
      </c>
      <c r="L135" s="10"/>
      <c r="M135" s="1"/>
      <c r="N135" s="1"/>
      <c r="O135" s="1"/>
      <c r="P135" s="1"/>
      <c r="Q135" s="1"/>
    </row>
    <row r="136" spans="2:17" hidden="1" x14ac:dyDescent="0.25">
      <c r="B136" s="17" t="s">
        <v>139</v>
      </c>
      <c r="D136" t="s">
        <v>233</v>
      </c>
      <c r="E136" s="10"/>
      <c r="F136" s="1"/>
      <c r="G136" s="1"/>
      <c r="H136" s="17" t="s">
        <v>139</v>
      </c>
      <c r="K136" t="s">
        <v>233</v>
      </c>
      <c r="L136" s="10"/>
      <c r="M136" s="1"/>
      <c r="N136" s="1"/>
      <c r="O136" s="1"/>
      <c r="P136" s="1"/>
      <c r="Q136" s="1"/>
    </row>
    <row r="137" spans="2:17" hidden="1" x14ac:dyDescent="0.25">
      <c r="B137" s="17" t="s">
        <v>140</v>
      </c>
      <c r="D137" t="s">
        <v>234</v>
      </c>
      <c r="E137" s="10"/>
      <c r="F137" s="1"/>
      <c r="G137" s="1"/>
      <c r="H137" s="17" t="s">
        <v>140</v>
      </c>
      <c r="K137" t="s">
        <v>234</v>
      </c>
      <c r="L137" s="10"/>
      <c r="M137" s="1"/>
      <c r="N137" s="1"/>
      <c r="O137" s="1"/>
      <c r="P137" s="1"/>
      <c r="Q137" s="1"/>
    </row>
    <row r="138" spans="2:17" hidden="1" x14ac:dyDescent="0.25">
      <c r="B138" s="17" t="s">
        <v>141</v>
      </c>
      <c r="D138" t="s">
        <v>235</v>
      </c>
      <c r="E138" s="10"/>
      <c r="F138" s="1"/>
      <c r="G138" s="1"/>
      <c r="H138" s="17" t="s">
        <v>141</v>
      </c>
      <c r="K138" t="s">
        <v>235</v>
      </c>
      <c r="L138" s="10"/>
      <c r="M138" s="1"/>
      <c r="N138" s="1"/>
      <c r="O138" s="1"/>
      <c r="P138" s="1"/>
      <c r="Q138" s="1"/>
    </row>
    <row r="139" spans="2:17" hidden="1" x14ac:dyDescent="0.25">
      <c r="B139" s="17" t="s">
        <v>142</v>
      </c>
      <c r="D139" t="s">
        <v>236</v>
      </c>
      <c r="E139" s="10"/>
      <c r="F139" s="1"/>
      <c r="G139" s="1"/>
      <c r="H139" s="17" t="s">
        <v>142</v>
      </c>
      <c r="K139" t="s">
        <v>236</v>
      </c>
      <c r="L139" s="10"/>
      <c r="M139" s="1"/>
      <c r="N139" s="1"/>
      <c r="O139" s="1"/>
      <c r="P139" s="1"/>
      <c r="Q139" s="1"/>
    </row>
    <row r="140" spans="2:17" ht="15.75" hidden="1" thickBot="1" x14ac:dyDescent="0.3">
      <c r="B140" s="20" t="s">
        <v>143</v>
      </c>
      <c r="C140" s="12"/>
      <c r="D140" s="12"/>
      <c r="E140" s="13"/>
      <c r="F140" s="1"/>
      <c r="G140" s="1"/>
      <c r="H140" s="20" t="s">
        <v>143</v>
      </c>
      <c r="I140" s="12"/>
      <c r="J140" s="12"/>
      <c r="K140" s="12" t="s">
        <v>144</v>
      </c>
      <c r="L140" s="13"/>
      <c r="M140" s="1"/>
      <c r="N140" s="1"/>
      <c r="O140" s="1"/>
      <c r="P140" s="1"/>
      <c r="Q140" s="1"/>
    </row>
    <row r="141" spans="2:17" hidden="1" x14ac:dyDescent="0.25">
      <c r="B141" s="17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hidden="1" x14ac:dyDescent="0.25">
      <c r="B142" s="17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ht="15.75" hidden="1" thickBot="1" x14ac:dyDescent="0.3">
      <c r="E143" s="1"/>
      <c r="F143" s="1"/>
      <c r="G143" s="5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hidden="1" x14ac:dyDescent="0.25">
      <c r="B144" s="14" t="s">
        <v>20</v>
      </c>
      <c r="C144" s="15" t="s">
        <v>244</v>
      </c>
      <c r="D144" s="15"/>
      <c r="E144" s="16"/>
      <c r="F144" s="1"/>
      <c r="H144" s="14" t="s">
        <v>20</v>
      </c>
      <c r="I144" s="7"/>
      <c r="J144" s="15" t="s">
        <v>245</v>
      </c>
      <c r="K144" s="26"/>
      <c r="L144" s="8"/>
      <c r="O144" s="1"/>
      <c r="P144" s="1"/>
      <c r="Q144" s="1"/>
    </row>
    <row r="145" spans="2:67" hidden="1" x14ac:dyDescent="0.25">
      <c r="B145" s="17" t="s">
        <v>104</v>
      </c>
      <c r="E145" s="10"/>
      <c r="F145" s="1"/>
      <c r="H145" s="17" t="s">
        <v>75</v>
      </c>
      <c r="K145" s="5"/>
      <c r="L145" s="10"/>
      <c r="O145" s="1"/>
      <c r="P145" s="1"/>
      <c r="Q145" s="1"/>
    </row>
    <row r="146" spans="2:67" hidden="1" x14ac:dyDescent="0.25">
      <c r="B146" s="17" t="s">
        <v>105</v>
      </c>
      <c r="E146" s="18"/>
      <c r="F146" s="1"/>
      <c r="H146" s="17" t="s">
        <v>76</v>
      </c>
      <c r="K146" s="5"/>
      <c r="L146" s="10"/>
      <c r="O146" s="1"/>
      <c r="P146" s="1"/>
      <c r="Q146" s="1"/>
    </row>
    <row r="147" spans="2:67" hidden="1" x14ac:dyDescent="0.25">
      <c r="B147" s="17" t="s">
        <v>106</v>
      </c>
      <c r="E147" s="10"/>
      <c r="F147" s="1"/>
      <c r="H147" s="17" t="s">
        <v>77</v>
      </c>
      <c r="K147" s="1"/>
      <c r="L147" s="10"/>
      <c r="O147" s="1"/>
      <c r="P147" s="1"/>
      <c r="Q147" s="1"/>
    </row>
    <row r="148" spans="2:67" hidden="1" x14ac:dyDescent="0.25">
      <c r="B148" s="17" t="s">
        <v>107</v>
      </c>
      <c r="E148" s="18"/>
      <c r="F148" s="1"/>
      <c r="H148" s="17" t="s">
        <v>78</v>
      </c>
      <c r="K148" s="5"/>
      <c r="L148" s="10"/>
      <c r="O148" s="1"/>
      <c r="P148" s="1"/>
      <c r="Q148" s="1"/>
    </row>
    <row r="149" spans="2:67" hidden="1" x14ac:dyDescent="0.25">
      <c r="B149" s="17" t="s">
        <v>108</v>
      </c>
      <c r="E149" s="10"/>
      <c r="F149" s="1"/>
      <c r="H149" s="17" t="s">
        <v>79</v>
      </c>
      <c r="K149" s="5"/>
      <c r="L149" s="10"/>
      <c r="O149" s="1"/>
      <c r="P149" s="1"/>
      <c r="Q149" s="1"/>
    </row>
    <row r="150" spans="2:67" hidden="1" x14ac:dyDescent="0.25">
      <c r="B150" s="17" t="s">
        <v>109</v>
      </c>
      <c r="E150" s="18"/>
      <c r="F150" s="1"/>
      <c r="H150" s="17" t="s">
        <v>80</v>
      </c>
      <c r="K150" s="1"/>
      <c r="L150" s="10"/>
      <c r="O150" s="1"/>
      <c r="P150" s="1"/>
      <c r="Q150" s="1"/>
    </row>
    <row r="151" spans="2:67" hidden="1" x14ac:dyDescent="0.25">
      <c r="B151" s="17" t="s">
        <v>110</v>
      </c>
      <c r="E151" s="10"/>
      <c r="F151" s="1"/>
      <c r="H151" s="17" t="s">
        <v>81</v>
      </c>
      <c r="L151" s="10"/>
      <c r="O151" s="1"/>
      <c r="P151" s="1"/>
      <c r="Q151" s="1"/>
    </row>
    <row r="152" spans="2:67" hidden="1" x14ac:dyDescent="0.25">
      <c r="B152" s="17" t="s">
        <v>111</v>
      </c>
      <c r="E152" s="18"/>
      <c r="F152" s="1"/>
      <c r="H152" s="17" t="s">
        <v>250</v>
      </c>
      <c r="K152" s="1"/>
      <c r="L152" s="10"/>
      <c r="O152" s="1"/>
      <c r="P152" s="1"/>
      <c r="Q152" s="1"/>
    </row>
    <row r="153" spans="2:67" hidden="1" x14ac:dyDescent="0.25">
      <c r="B153" s="17" t="s">
        <v>113</v>
      </c>
      <c r="E153" s="18"/>
      <c r="F153" s="1"/>
      <c r="H153" s="17" t="s">
        <v>82</v>
      </c>
      <c r="K153" s="1"/>
      <c r="L153" s="10"/>
      <c r="O153" s="1"/>
      <c r="P153" s="1"/>
      <c r="Q153" s="1"/>
    </row>
    <row r="154" spans="2:67" hidden="1" x14ac:dyDescent="0.25">
      <c r="B154" s="17" t="s">
        <v>112</v>
      </c>
      <c r="E154" s="10"/>
      <c r="F154" s="1"/>
      <c r="H154" s="17" t="s">
        <v>84</v>
      </c>
      <c r="L154" s="10"/>
      <c r="O154" s="1"/>
      <c r="P154" s="1"/>
      <c r="Q154" s="1"/>
    </row>
    <row r="155" spans="2:67" hidden="1" x14ac:dyDescent="0.25">
      <c r="B155" s="17" t="s">
        <v>151</v>
      </c>
      <c r="E155" s="10"/>
      <c r="F155" s="1"/>
      <c r="H155" s="17" t="s">
        <v>83</v>
      </c>
      <c r="K155" s="1"/>
      <c r="L155" s="10"/>
      <c r="O155" s="1"/>
      <c r="P155" s="1"/>
      <c r="Q155" s="1"/>
    </row>
    <row r="156" spans="2:67" hidden="1" x14ac:dyDescent="0.25">
      <c r="B156" s="17" t="s">
        <v>242</v>
      </c>
      <c r="E156" s="18"/>
      <c r="F156" s="1"/>
      <c r="H156" s="17" t="s">
        <v>86</v>
      </c>
      <c r="K156" s="1"/>
      <c r="L156" s="10"/>
      <c r="O156" s="1"/>
      <c r="P156" s="1"/>
      <c r="Q156" s="1"/>
    </row>
    <row r="157" spans="2:67" hidden="1" x14ac:dyDescent="0.25">
      <c r="B157" s="17" t="s">
        <v>243</v>
      </c>
      <c r="E157" s="10"/>
      <c r="H157" s="17" t="s">
        <v>87</v>
      </c>
      <c r="K157" s="1"/>
      <c r="L157" s="10"/>
      <c r="BI157" s="1"/>
      <c r="BJ157" s="1"/>
      <c r="BK157" s="1"/>
      <c r="BL157" s="1"/>
      <c r="BM157" s="1"/>
      <c r="BN157" s="1"/>
      <c r="BO157" s="1"/>
    </row>
    <row r="158" spans="2:67" hidden="1" x14ac:dyDescent="0.25">
      <c r="B158" s="17" t="s">
        <v>111</v>
      </c>
      <c r="E158" s="10"/>
      <c r="H158" s="17" t="s">
        <v>249</v>
      </c>
      <c r="K158" s="1"/>
      <c r="L158" s="10"/>
      <c r="BI158" s="1"/>
      <c r="BJ158" s="1"/>
      <c r="BK158" s="1"/>
      <c r="BL158" s="1"/>
      <c r="BM158" s="1"/>
      <c r="BN158" s="1"/>
      <c r="BO158" s="1"/>
    </row>
    <row r="159" spans="2:67" hidden="1" x14ac:dyDescent="0.25">
      <c r="B159" s="17"/>
      <c r="E159" s="10"/>
      <c r="F159" s="1"/>
      <c r="H159" s="17" t="s">
        <v>70</v>
      </c>
      <c r="J159" s="19"/>
      <c r="K159" s="1"/>
      <c r="L159" s="10"/>
      <c r="BI159" s="1"/>
      <c r="BJ159" s="1"/>
      <c r="BK159" s="1"/>
      <c r="BL159" s="1"/>
      <c r="BM159" s="1"/>
      <c r="BN159" s="1"/>
      <c r="BO159" s="1"/>
    </row>
    <row r="160" spans="2:67" ht="15.75" hidden="1" thickBot="1" x14ac:dyDescent="0.3">
      <c r="B160" s="20"/>
      <c r="C160" s="12"/>
      <c r="D160" s="12"/>
      <c r="E160" s="28"/>
      <c r="F160" s="1"/>
      <c r="H160" s="20"/>
      <c r="I160" s="12"/>
      <c r="J160" s="12"/>
      <c r="K160" s="12"/>
      <c r="L160" s="13"/>
      <c r="BI160" s="1"/>
      <c r="BJ160" s="1"/>
      <c r="BK160" s="1"/>
      <c r="BL160" s="1"/>
      <c r="BM160" s="1"/>
      <c r="BN160" s="1"/>
      <c r="BO160" s="1"/>
    </row>
    <row r="161" spans="2:67" ht="15.75" hidden="1" thickBot="1" x14ac:dyDescent="0.3">
      <c r="F161" s="1"/>
      <c r="BI161" s="1"/>
      <c r="BJ161" s="1"/>
      <c r="BK161" s="1"/>
      <c r="BL161" s="1"/>
      <c r="BM161" s="1"/>
      <c r="BN161" s="1"/>
      <c r="BO161" s="1"/>
    </row>
    <row r="162" spans="2:67" ht="15.75" hidden="1" thickBot="1" x14ac:dyDescent="0.3">
      <c r="B162" s="22" t="s">
        <v>20</v>
      </c>
      <c r="C162" s="23" t="s">
        <v>251</v>
      </c>
      <c r="D162" s="23"/>
      <c r="E162" s="24"/>
      <c r="F162" s="1"/>
      <c r="H162" s="6" t="s">
        <v>20</v>
      </c>
      <c r="I162" s="40" t="s">
        <v>259</v>
      </c>
      <c r="J162" s="40"/>
      <c r="K162" s="40"/>
      <c r="L162" s="41"/>
      <c r="BI162" s="1"/>
      <c r="BJ162" s="1"/>
      <c r="BK162" s="1"/>
      <c r="BL162" s="1"/>
      <c r="BM162" s="1"/>
      <c r="BN162" s="1"/>
      <c r="BO162" s="1"/>
    </row>
    <row r="163" spans="2:67" hidden="1" x14ac:dyDescent="0.25">
      <c r="B163" s="27" t="s">
        <v>114</v>
      </c>
      <c r="C163" s="15"/>
      <c r="D163" s="15" t="s">
        <v>122</v>
      </c>
      <c r="E163" s="8"/>
      <c r="F163" s="1"/>
      <c r="H163" s="9" t="s">
        <v>67</v>
      </c>
      <c r="K163" s="5"/>
      <c r="L163" s="10"/>
      <c r="BI163" s="1"/>
      <c r="BJ163" s="1"/>
      <c r="BK163" s="1"/>
      <c r="BL163" s="1"/>
      <c r="BM163" s="1"/>
      <c r="BN163" s="1"/>
      <c r="BO163" s="1"/>
    </row>
    <row r="164" spans="2:67" hidden="1" x14ac:dyDescent="0.25">
      <c r="B164" s="17" t="s">
        <v>252</v>
      </c>
      <c r="D164" t="s">
        <v>123</v>
      </c>
      <c r="E164" s="10"/>
      <c r="F164" s="1"/>
      <c r="H164" s="9" t="s">
        <v>71</v>
      </c>
      <c r="K164" s="5" t="s">
        <v>187</v>
      </c>
      <c r="L164" s="10"/>
      <c r="BI164" s="1"/>
      <c r="BJ164" s="1"/>
      <c r="BK164" s="1"/>
      <c r="BL164" s="1"/>
      <c r="BM164" s="1"/>
      <c r="BN164" s="1"/>
      <c r="BO164" s="1"/>
    </row>
    <row r="165" spans="2:67" hidden="1" x14ac:dyDescent="0.25">
      <c r="B165" s="17" t="s">
        <v>115</v>
      </c>
      <c r="D165" t="s">
        <v>124</v>
      </c>
      <c r="E165" s="10"/>
      <c r="F165" s="1"/>
      <c r="H165" s="9" t="s">
        <v>90</v>
      </c>
      <c r="K165" s="5" t="s">
        <v>189</v>
      </c>
      <c r="L165" s="10"/>
      <c r="BI165" s="1"/>
      <c r="BJ165" s="1"/>
      <c r="BK165" s="1"/>
      <c r="BL165" s="1"/>
      <c r="BM165" s="1"/>
      <c r="BN165" s="1"/>
      <c r="BO165" s="1"/>
    </row>
    <row r="166" spans="2:67" hidden="1" x14ac:dyDescent="0.25">
      <c r="B166" s="17" t="s">
        <v>116</v>
      </c>
      <c r="D166" t="s">
        <v>125</v>
      </c>
      <c r="E166" s="10"/>
      <c r="F166" s="1"/>
      <c r="H166" s="9" t="s">
        <v>70</v>
      </c>
      <c r="K166" s="5" t="s">
        <v>74</v>
      </c>
      <c r="L166" s="10"/>
      <c r="BI166" s="1"/>
      <c r="BJ166" s="1"/>
      <c r="BK166" s="1"/>
      <c r="BL166" s="1"/>
      <c r="BM166" s="1"/>
      <c r="BN166" s="1"/>
      <c r="BO166" s="1"/>
    </row>
    <row r="167" spans="2:67" hidden="1" x14ac:dyDescent="0.25">
      <c r="B167" s="17" t="s">
        <v>117</v>
      </c>
      <c r="D167" t="s">
        <v>126</v>
      </c>
      <c r="E167" s="10"/>
      <c r="F167" s="1"/>
      <c r="H167" s="9" t="s">
        <v>68</v>
      </c>
      <c r="K167" s="5" t="s">
        <v>72</v>
      </c>
      <c r="L167" s="10"/>
      <c r="BI167" s="1"/>
      <c r="BJ167" s="1"/>
      <c r="BK167" s="1"/>
      <c r="BL167" s="1"/>
      <c r="BM167" s="1"/>
      <c r="BN167" s="1"/>
      <c r="BO167" s="1"/>
    </row>
    <row r="168" spans="2:67" hidden="1" x14ac:dyDescent="0.25">
      <c r="B168" s="17" t="s">
        <v>118</v>
      </c>
      <c r="D168" t="s">
        <v>127</v>
      </c>
      <c r="E168" s="10"/>
      <c r="F168" s="1"/>
      <c r="H168" s="9" t="s">
        <v>69</v>
      </c>
      <c r="K168" s="5" t="s">
        <v>158</v>
      </c>
      <c r="L168" s="10"/>
      <c r="BI168" s="1"/>
      <c r="BJ168" s="1"/>
      <c r="BK168" s="1"/>
      <c r="BL168" s="1"/>
      <c r="BM168" s="1"/>
      <c r="BN168" s="1"/>
      <c r="BO168" s="1"/>
    </row>
    <row r="169" spans="2:67" hidden="1" x14ac:dyDescent="0.25">
      <c r="B169" s="17" t="s">
        <v>119</v>
      </c>
      <c r="D169" t="s">
        <v>128</v>
      </c>
      <c r="E169" s="18"/>
      <c r="F169" s="1"/>
      <c r="H169" s="9" t="s">
        <v>157</v>
      </c>
      <c r="K169" s="5"/>
      <c r="L169" s="10"/>
      <c r="BI169" s="1"/>
      <c r="BJ169" s="1"/>
      <c r="BK169" s="1"/>
      <c r="BL169" s="1"/>
      <c r="BM169" s="1"/>
      <c r="BN169" s="1"/>
      <c r="BO169" s="1"/>
    </row>
    <row r="170" spans="2:67" hidden="1" x14ac:dyDescent="0.25">
      <c r="B170" s="17" t="s">
        <v>120</v>
      </c>
      <c r="D170" t="s">
        <v>129</v>
      </c>
      <c r="E170" s="18"/>
      <c r="F170" s="1"/>
      <c r="H170" s="9" t="s">
        <v>188</v>
      </c>
      <c r="K170" s="5"/>
      <c r="L170" s="10"/>
      <c r="BI170" s="1"/>
      <c r="BJ170" s="1"/>
      <c r="BK170" s="1"/>
      <c r="BL170" s="1"/>
      <c r="BM170" s="1"/>
      <c r="BN170" s="1"/>
      <c r="BO170" s="1"/>
    </row>
    <row r="171" spans="2:67" hidden="1" x14ac:dyDescent="0.25">
      <c r="B171" s="17" t="s">
        <v>121</v>
      </c>
      <c r="E171" s="18"/>
      <c r="F171" s="1"/>
      <c r="H171" s="9"/>
      <c r="K171" s="5"/>
      <c r="L171" s="10"/>
      <c r="BI171" s="1"/>
      <c r="BJ171" s="1"/>
      <c r="BK171" s="1"/>
      <c r="BL171" s="1"/>
      <c r="BM171" s="1"/>
      <c r="BN171" s="1"/>
      <c r="BO171" s="1"/>
    </row>
    <row r="172" spans="2:67" ht="15.75" hidden="1" thickBot="1" x14ac:dyDescent="0.3">
      <c r="B172" s="20"/>
      <c r="C172" s="12"/>
      <c r="D172" s="12"/>
      <c r="E172" s="28"/>
      <c r="H172" s="11"/>
      <c r="I172" s="12"/>
      <c r="J172" s="12"/>
      <c r="K172" s="34"/>
      <c r="L172" s="13"/>
      <c r="BI172" s="1"/>
      <c r="BJ172" s="1"/>
      <c r="BK172" s="1"/>
      <c r="BL172" s="1"/>
      <c r="BM172" s="1"/>
      <c r="BN172" s="1"/>
      <c r="BO172" s="1"/>
    </row>
    <row r="173" spans="2:67" hidden="1" x14ac:dyDescent="0.25">
      <c r="J173" s="1"/>
      <c r="K173" s="1"/>
      <c r="L173" s="1"/>
      <c r="M173" s="1"/>
      <c r="N173" s="1"/>
      <c r="O173" s="1"/>
      <c r="P173" s="1"/>
      <c r="Q173" s="1"/>
    </row>
    <row r="174" spans="2:67" hidden="1" x14ac:dyDescent="0.25">
      <c r="J174" s="1"/>
      <c r="K174" s="1"/>
      <c r="L174" s="1"/>
      <c r="M174" s="1"/>
      <c r="N174" s="1"/>
      <c r="O174" s="1"/>
      <c r="P174" s="1"/>
      <c r="Q174" s="1"/>
    </row>
    <row r="175" spans="2:67" hidden="1" x14ac:dyDescent="0.25">
      <c r="J175" s="1"/>
      <c r="K175" s="1"/>
      <c r="L175" s="1"/>
      <c r="M175" s="1"/>
      <c r="N175" s="1"/>
      <c r="O175" s="1"/>
      <c r="P175" s="1"/>
      <c r="Q175" s="1"/>
    </row>
    <row r="176" spans="2:67" x14ac:dyDescent="0.25">
      <c r="J176" s="1"/>
      <c r="K176" s="1"/>
      <c r="L176" s="1"/>
      <c r="M176" s="1"/>
      <c r="N176" s="1"/>
      <c r="O176" s="1"/>
      <c r="P176" s="1"/>
      <c r="Q176" s="1"/>
      <c r="R176" s="1"/>
    </row>
    <row r="177" spans="2:18" ht="15.75" hidden="1" thickBot="1" x14ac:dyDescent="0.3">
      <c r="B177" s="39" t="s">
        <v>20</v>
      </c>
      <c r="C177" s="7"/>
      <c r="D177" s="15" t="s">
        <v>264</v>
      </c>
      <c r="E177" s="26"/>
      <c r="F177" s="16"/>
      <c r="I177" s="22" t="s">
        <v>20</v>
      </c>
      <c r="J177" s="23" t="s">
        <v>269</v>
      </c>
      <c r="K177" s="23"/>
      <c r="L177" s="23"/>
      <c r="M177" s="23"/>
      <c r="N177" s="24"/>
      <c r="O177" s="1"/>
      <c r="P177" s="1"/>
      <c r="Q177" s="1"/>
      <c r="R177" s="1"/>
    </row>
    <row r="178" spans="2:18" hidden="1" x14ac:dyDescent="0.25">
      <c r="B178" s="17" t="s">
        <v>104</v>
      </c>
      <c r="D178" t="s">
        <v>266</v>
      </c>
      <c r="F178" s="18"/>
      <c r="I178" s="27" t="s">
        <v>178</v>
      </c>
      <c r="J178" s="15"/>
      <c r="K178" s="15"/>
      <c r="L178" s="15" t="s">
        <v>181</v>
      </c>
      <c r="M178" s="15"/>
      <c r="N178" s="8"/>
      <c r="O178" s="1"/>
      <c r="P178" s="1"/>
      <c r="Q178" s="1"/>
      <c r="R178" s="1"/>
    </row>
    <row r="179" spans="2:18" hidden="1" x14ac:dyDescent="0.25">
      <c r="B179" s="17" t="s">
        <v>105</v>
      </c>
      <c r="D179" t="s">
        <v>267</v>
      </c>
      <c r="E179" s="1"/>
      <c r="F179" s="18"/>
      <c r="I179" s="17" t="s">
        <v>179</v>
      </c>
      <c r="N179" s="10"/>
      <c r="O179" s="1"/>
      <c r="P179" s="1"/>
      <c r="Q179" s="1"/>
      <c r="R179" s="1"/>
    </row>
    <row r="180" spans="2:18" hidden="1" x14ac:dyDescent="0.25">
      <c r="B180" s="17" t="s">
        <v>106</v>
      </c>
      <c r="D180" t="s">
        <v>268</v>
      </c>
      <c r="F180" s="18"/>
      <c r="I180" s="17" t="s">
        <v>95</v>
      </c>
      <c r="N180" s="10"/>
      <c r="O180" s="1"/>
      <c r="P180" s="1"/>
      <c r="Q180" s="1"/>
      <c r="R180" s="1"/>
    </row>
    <row r="181" spans="2:18" hidden="1" x14ac:dyDescent="0.25">
      <c r="B181" s="17" t="s">
        <v>107</v>
      </c>
      <c r="E181" s="1"/>
      <c r="F181" s="18"/>
      <c r="I181" s="17" t="s">
        <v>96</v>
      </c>
      <c r="L181" s="19"/>
      <c r="N181" s="10"/>
      <c r="O181" s="1"/>
      <c r="P181" s="1"/>
      <c r="Q181" s="1"/>
      <c r="R181" s="1"/>
    </row>
    <row r="182" spans="2:18" hidden="1" x14ac:dyDescent="0.25">
      <c r="B182" s="17" t="s">
        <v>109</v>
      </c>
      <c r="F182" s="18"/>
      <c r="I182" s="17" t="s">
        <v>97</v>
      </c>
      <c r="N182" s="10"/>
      <c r="O182" s="1"/>
      <c r="P182" s="1"/>
      <c r="Q182" s="1"/>
      <c r="R182" s="1"/>
    </row>
    <row r="183" spans="2:18" hidden="1" x14ac:dyDescent="0.25">
      <c r="B183" s="17" t="s">
        <v>110</v>
      </c>
      <c r="E183" s="1"/>
      <c r="F183" s="18"/>
      <c r="I183" s="17" t="s">
        <v>99</v>
      </c>
      <c r="N183" s="10"/>
      <c r="O183" s="1"/>
      <c r="P183" s="1"/>
      <c r="Q183" s="1"/>
      <c r="R183" s="1"/>
    </row>
    <row r="184" spans="2:18" hidden="1" x14ac:dyDescent="0.25">
      <c r="B184" s="17" t="s">
        <v>111</v>
      </c>
      <c r="F184" s="18"/>
      <c r="I184" s="17" t="s">
        <v>98</v>
      </c>
      <c r="N184" s="10"/>
      <c r="O184" s="1"/>
      <c r="P184" s="1"/>
      <c r="Q184" s="1"/>
      <c r="R184" s="1"/>
    </row>
    <row r="185" spans="2:18" hidden="1" x14ac:dyDescent="0.25">
      <c r="B185" s="17" t="s">
        <v>112</v>
      </c>
      <c r="E185" s="1"/>
      <c r="F185" s="18"/>
      <c r="I185" s="17" t="s">
        <v>100</v>
      </c>
      <c r="N185" s="10"/>
      <c r="O185" s="1"/>
      <c r="P185" s="1"/>
      <c r="Q185" s="1"/>
      <c r="R185" s="1"/>
    </row>
    <row r="186" spans="2:18" hidden="1" x14ac:dyDescent="0.25">
      <c r="B186" s="17" t="s">
        <v>151</v>
      </c>
      <c r="E186" s="1"/>
      <c r="F186" s="18"/>
      <c r="I186" s="17" t="s">
        <v>182</v>
      </c>
      <c r="N186" s="10"/>
      <c r="O186" s="1"/>
      <c r="P186" s="1"/>
      <c r="Q186" s="1"/>
      <c r="R186" s="1"/>
    </row>
    <row r="187" spans="2:18" hidden="1" x14ac:dyDescent="0.25">
      <c r="B187" s="17" t="s">
        <v>113</v>
      </c>
      <c r="F187" s="18"/>
      <c r="I187" s="17" t="s">
        <v>180</v>
      </c>
      <c r="N187" s="10"/>
      <c r="O187" s="1"/>
      <c r="P187" s="1"/>
      <c r="Q187" s="1"/>
      <c r="R187" s="1"/>
    </row>
    <row r="188" spans="2:18" hidden="1" x14ac:dyDescent="0.25">
      <c r="B188" s="17" t="s">
        <v>265</v>
      </c>
      <c r="E188" s="1"/>
      <c r="F188" s="18"/>
      <c r="I188" s="17" t="s">
        <v>101</v>
      </c>
      <c r="N188" s="10"/>
      <c r="O188" s="1"/>
      <c r="P188" s="1"/>
      <c r="Q188" s="1"/>
      <c r="R188" s="1"/>
    </row>
    <row r="189" spans="2:18" ht="15.75" hidden="1" thickBot="1" x14ac:dyDescent="0.3">
      <c r="B189" s="20"/>
      <c r="C189" s="12"/>
      <c r="D189" s="12"/>
      <c r="E189" s="25"/>
      <c r="F189" s="28"/>
      <c r="I189" s="20"/>
      <c r="J189" s="12"/>
      <c r="K189" s="12"/>
      <c r="L189" s="12"/>
      <c r="M189" s="12"/>
      <c r="N189" s="13"/>
      <c r="O189" s="1"/>
      <c r="P189" s="1"/>
      <c r="Q189" s="1"/>
      <c r="R189" s="1"/>
    </row>
    <row r="190" spans="2:18" x14ac:dyDescent="0.25">
      <c r="E190" s="1"/>
      <c r="F190" s="1"/>
      <c r="O190" s="1"/>
      <c r="P190" s="1"/>
      <c r="Q190" s="1"/>
      <c r="R190" s="1"/>
    </row>
    <row r="191" spans="2:18" ht="15.75" thickBot="1" x14ac:dyDescent="0.3">
      <c r="K191" s="1"/>
      <c r="L191" s="1"/>
      <c r="N191" s="1"/>
      <c r="O191" s="1"/>
      <c r="P191" s="1"/>
      <c r="Q191" s="1"/>
      <c r="R191" s="1"/>
    </row>
    <row r="192" spans="2:18" ht="15.75" thickBot="1" x14ac:dyDescent="0.3">
      <c r="B192" s="22" t="s">
        <v>20</v>
      </c>
      <c r="C192" s="23" t="s">
        <v>273</v>
      </c>
      <c r="D192" s="23"/>
      <c r="E192" s="24"/>
      <c r="G192" s="57" t="s">
        <v>20</v>
      </c>
      <c r="H192" s="58"/>
      <c r="I192" s="23" t="s">
        <v>277</v>
      </c>
      <c r="J192" s="59"/>
      <c r="K192" s="23"/>
      <c r="L192" s="24"/>
    </row>
    <row r="193" spans="2:12" x14ac:dyDescent="0.25">
      <c r="B193" s="27" t="s">
        <v>114</v>
      </c>
      <c r="C193" s="15"/>
      <c r="D193" s="15" t="s">
        <v>125</v>
      </c>
      <c r="E193" s="8"/>
      <c r="G193" s="60" t="s">
        <v>159</v>
      </c>
      <c r="H193" s="61"/>
      <c r="I193" s="61"/>
      <c r="J193" s="61" t="s">
        <v>249</v>
      </c>
      <c r="K193" s="61"/>
      <c r="L193" s="10"/>
    </row>
    <row r="194" spans="2:12" x14ac:dyDescent="0.25">
      <c r="B194" s="17" t="s">
        <v>252</v>
      </c>
      <c r="D194" t="s">
        <v>126</v>
      </c>
      <c r="E194" s="10"/>
      <c r="G194" s="60" t="s">
        <v>75</v>
      </c>
      <c r="H194" s="61"/>
      <c r="I194" s="62"/>
      <c r="J194" s="63" t="s">
        <v>250</v>
      </c>
      <c r="K194" s="61"/>
      <c r="L194" s="10"/>
    </row>
    <row r="195" spans="2:12" x14ac:dyDescent="0.25">
      <c r="B195" s="17" t="s">
        <v>272</v>
      </c>
      <c r="D195" t="s">
        <v>127</v>
      </c>
      <c r="E195" s="10"/>
      <c r="G195" s="60" t="s">
        <v>76</v>
      </c>
      <c r="H195" s="61"/>
      <c r="I195" s="61"/>
      <c r="J195" s="61" t="s">
        <v>86</v>
      </c>
      <c r="K195" s="61"/>
      <c r="L195" s="10"/>
    </row>
    <row r="196" spans="2:12" x14ac:dyDescent="0.25">
      <c r="B196" s="17" t="s">
        <v>116</v>
      </c>
      <c r="E196" s="10"/>
      <c r="G196" s="60" t="s">
        <v>77</v>
      </c>
      <c r="H196" s="61"/>
      <c r="I196" s="61"/>
      <c r="J196" s="65" t="s">
        <v>87</v>
      </c>
      <c r="K196" s="61"/>
      <c r="L196" s="10"/>
    </row>
    <row r="197" spans="2:12" x14ac:dyDescent="0.25">
      <c r="B197" s="17" t="s">
        <v>128</v>
      </c>
      <c r="E197" s="10"/>
      <c r="G197" s="60" t="s">
        <v>78</v>
      </c>
      <c r="H197" s="61"/>
      <c r="I197" s="61"/>
      <c r="J197" s="61"/>
      <c r="K197" s="61"/>
      <c r="L197" s="10"/>
    </row>
    <row r="198" spans="2:12" x14ac:dyDescent="0.25">
      <c r="B198" s="17" t="s">
        <v>118</v>
      </c>
      <c r="E198" s="10"/>
      <c r="G198" s="60" t="s">
        <v>79</v>
      </c>
      <c r="H198" s="61"/>
      <c r="I198" s="61"/>
      <c r="J198" s="63"/>
      <c r="K198" s="61"/>
      <c r="L198" s="10"/>
    </row>
    <row r="199" spans="2:12" x14ac:dyDescent="0.25">
      <c r="B199" s="17" t="s">
        <v>119</v>
      </c>
      <c r="E199" s="18"/>
      <c r="G199" s="60" t="s">
        <v>80</v>
      </c>
      <c r="H199" s="61"/>
      <c r="I199" s="61"/>
      <c r="J199" s="61"/>
      <c r="K199" s="61"/>
      <c r="L199" s="10"/>
    </row>
    <row r="200" spans="2:12" x14ac:dyDescent="0.25">
      <c r="B200" s="17" t="s">
        <v>120</v>
      </c>
      <c r="E200" s="18"/>
      <c r="G200" s="60" t="s">
        <v>81</v>
      </c>
      <c r="H200" s="61"/>
      <c r="I200" s="61"/>
      <c r="J200" s="63"/>
      <c r="K200" s="61"/>
      <c r="L200" s="10"/>
    </row>
    <row r="201" spans="2:12" x14ac:dyDescent="0.25">
      <c r="B201" s="17" t="s">
        <v>121</v>
      </c>
      <c r="E201" s="18"/>
      <c r="G201" s="60" t="s">
        <v>92</v>
      </c>
      <c r="H201" s="61"/>
      <c r="I201" s="61"/>
      <c r="J201" s="63"/>
      <c r="K201" s="61"/>
      <c r="L201" s="10"/>
    </row>
    <row r="202" spans="2:12" x14ac:dyDescent="0.25">
      <c r="B202" s="17" t="s">
        <v>122</v>
      </c>
      <c r="E202" s="18"/>
      <c r="G202" s="60" t="s">
        <v>82</v>
      </c>
      <c r="H202" s="61"/>
      <c r="I202" s="61"/>
      <c r="J202" s="61"/>
      <c r="K202" s="61"/>
      <c r="L202" s="10"/>
    </row>
    <row r="203" spans="2:12" x14ac:dyDescent="0.25">
      <c r="B203" s="17" t="s">
        <v>129</v>
      </c>
      <c r="E203" s="18"/>
      <c r="G203" s="60" t="s">
        <v>83</v>
      </c>
      <c r="H203" s="61"/>
      <c r="I203" s="61"/>
      <c r="J203" s="63"/>
      <c r="K203" s="61"/>
      <c r="L203" s="10"/>
    </row>
    <row r="204" spans="2:12" x14ac:dyDescent="0.25">
      <c r="B204" s="17" t="s">
        <v>123</v>
      </c>
      <c r="E204" s="18"/>
      <c r="G204" s="60" t="s">
        <v>84</v>
      </c>
      <c r="H204" s="61"/>
      <c r="I204" s="61"/>
      <c r="J204" s="63"/>
      <c r="K204" s="61"/>
      <c r="L204" s="10"/>
    </row>
    <row r="205" spans="2:12" ht="15.75" thickBot="1" x14ac:dyDescent="0.3">
      <c r="B205" s="20" t="s">
        <v>124</v>
      </c>
      <c r="C205" s="12"/>
      <c r="D205" s="12"/>
      <c r="E205" s="28"/>
      <c r="G205" s="60" t="s">
        <v>85</v>
      </c>
      <c r="H205" s="61"/>
      <c r="I205" s="61"/>
      <c r="J205" s="61"/>
      <c r="K205" s="61"/>
      <c r="L205" s="10"/>
    </row>
    <row r="206" spans="2:12" x14ac:dyDescent="0.25">
      <c r="E206" s="1"/>
      <c r="G206" s="64"/>
      <c r="H206" s="64"/>
      <c r="I206" s="64"/>
      <c r="J206" s="64"/>
      <c r="K206" s="64"/>
      <c r="L206" s="15"/>
    </row>
    <row r="207" spans="2:12" x14ac:dyDescent="0.25">
      <c r="G207" s="61"/>
      <c r="H207" s="61"/>
      <c r="I207" s="61"/>
      <c r="J207" s="61"/>
      <c r="K207" s="61"/>
      <c r="L207" s="56"/>
    </row>
    <row r="212" ht="16.5" customHeight="1" x14ac:dyDescent="0.25"/>
  </sheetData>
  <sortState xmlns:xlrd2="http://schemas.microsoft.com/office/spreadsheetml/2017/richdata2" ref="B93:T103">
    <sortCondition descending="1" ref="T93:T103"/>
    <sortCondition descending="1" ref="Q93:Q103"/>
  </sortState>
  <dataConsolidate/>
  <mergeCells count="43">
    <mergeCell ref="I110:L110"/>
    <mergeCell ref="T63:T64"/>
    <mergeCell ref="T76:T77"/>
    <mergeCell ref="T91:T92"/>
    <mergeCell ref="T105:T106"/>
    <mergeCell ref="Q91:Q92"/>
    <mergeCell ref="Q105:Q106"/>
    <mergeCell ref="Q63:Q64"/>
    <mergeCell ref="S76:S77"/>
    <mergeCell ref="S91:S92"/>
    <mergeCell ref="S105:S106"/>
    <mergeCell ref="S63:S64"/>
    <mergeCell ref="A1:T1"/>
    <mergeCell ref="T3:T4"/>
    <mergeCell ref="T9:T10"/>
    <mergeCell ref="T30:T31"/>
    <mergeCell ref="T49:T50"/>
    <mergeCell ref="B30:D30"/>
    <mergeCell ref="Q30:Q31"/>
    <mergeCell ref="Q49:Q50"/>
    <mergeCell ref="R30:R31"/>
    <mergeCell ref="B49:D49"/>
    <mergeCell ref="R49:R50"/>
    <mergeCell ref="S3:S4"/>
    <mergeCell ref="S9:S10"/>
    <mergeCell ref="S30:S31"/>
    <mergeCell ref="S49:S50"/>
    <mergeCell ref="I162:L162"/>
    <mergeCell ref="B63:D63"/>
    <mergeCell ref="R63:R64"/>
    <mergeCell ref="B3:D3"/>
    <mergeCell ref="R3:R4"/>
    <mergeCell ref="B9:D9"/>
    <mergeCell ref="R9:R10"/>
    <mergeCell ref="Q3:Q4"/>
    <mergeCell ref="Q9:Q10"/>
    <mergeCell ref="B91:D91"/>
    <mergeCell ref="R91:R92"/>
    <mergeCell ref="B105:D105"/>
    <mergeCell ref="R105:R106"/>
    <mergeCell ref="B76:D76"/>
    <mergeCell ref="R76:R77"/>
    <mergeCell ref="Q76:Q77"/>
  </mergeCells>
  <pageMargins left="0.25" right="0.25" top="0.75" bottom="0.75" header="0.3" footer="0.3"/>
  <pageSetup scale="70" fitToHeight="0" orientation="landscape" horizontalDpi="4294967294" r:id="rId1"/>
  <headerFooter>
    <oddFooter>&amp;CPage &amp;P of &amp;N</oddFooter>
  </headerFooter>
  <rowBreaks count="1" manualBreakCount="1">
    <brk id="90" max="19" man="1"/>
  </rowBreaks>
  <colBreaks count="1" manualBreakCount="1">
    <brk id="1" max="2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Points YTD</vt:lpstr>
      <vt:lpstr>'Points YTD'!Print_Area</vt:lpstr>
      <vt:lpstr>'Points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Ernie Knepp</dc:creator>
  <cp:lastModifiedBy>Ernie Knepp</cp:lastModifiedBy>
  <cp:lastPrinted>2022-10-10T13:43:13Z</cp:lastPrinted>
  <dcterms:created xsi:type="dcterms:W3CDTF">2021-05-03T22:28:33Z</dcterms:created>
  <dcterms:modified xsi:type="dcterms:W3CDTF">2022-10-10T13:43:25Z</dcterms:modified>
</cp:coreProperties>
</file>